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宁河区9月份" sheetId="1" r:id="rId1"/>
  </sheets>
  <definedNames>
    <definedName name="_xlnm._FilterDatabase" localSheetId="0" hidden="1">宁河区9月份!$A$4:$KW$14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<sst xmlns="http://schemas.openxmlformats.org/spreadsheetml/2006/main" count="484" uniqueCount="147">
  <si>
    <t xml:space="preserve">                     宁河区2025年9月份拟享受职业技能提升培训补贴培训机构公示表               </t>
  </si>
  <si>
    <t>单位：元</t>
  </si>
  <si>
    <t>序号</t>
  </si>
  <si>
    <t>网络开班备案号</t>
  </si>
  <si>
    <t>培训机构名称</t>
  </si>
  <si>
    <t>职业(工种)</t>
  </si>
  <si>
    <t>培训过程</t>
  </si>
  <si>
    <t>开班时间</t>
  </si>
  <si>
    <t>结课时间</t>
  </si>
  <si>
    <t>总课时</t>
  </si>
  <si>
    <t>学习形式</t>
  </si>
  <si>
    <t>企业组织人数</t>
  </si>
  <si>
    <t>非企业组织人数</t>
  </si>
  <si>
    <t xml:space="preserve">未做补贴原因
</t>
  </si>
  <si>
    <t>生活费
补贴
校核</t>
  </si>
  <si>
    <t>培训补贴人数</t>
  </si>
  <si>
    <t>鉴定人数</t>
  </si>
  <si>
    <t>补贴标准</t>
  </si>
  <si>
    <t>培训补贴比例</t>
  </si>
  <si>
    <t>鉴定成本</t>
  </si>
  <si>
    <t>鉴定补贴比例</t>
  </si>
  <si>
    <t>培训津贴标准</t>
  </si>
  <si>
    <t>生活费补贴标准</t>
  </si>
  <si>
    <t>企业补贴比例</t>
  </si>
  <si>
    <t>培训补贴金额</t>
  </si>
  <si>
    <t>鉴定补贴金额</t>
  </si>
  <si>
    <t>报名和鉴定费补贴金额</t>
  </si>
  <si>
    <t>鉴定材料费补贴金额</t>
  </si>
  <si>
    <t>职工培训津贴</t>
  </si>
  <si>
    <t>生活费补贴</t>
  </si>
  <si>
    <t>企业培训津贴金额</t>
  </si>
  <si>
    <t>总金额</t>
  </si>
  <si>
    <t>失业人员</t>
  </si>
  <si>
    <t>城镇在职职工（身份证家庭住址为市内六区）</t>
  </si>
  <si>
    <t>本市在职农民工（身份证家庭住址为市内六区外其他本市各区）</t>
  </si>
  <si>
    <t>外埠在职农民工（身份证家庭住址为外省市）</t>
  </si>
  <si>
    <t>教师</t>
  </si>
  <si>
    <t>其他人员</t>
  </si>
  <si>
    <t>农村劳动力</t>
  </si>
  <si>
    <t>本科学生</t>
  </si>
  <si>
    <t>高职学生</t>
  </si>
  <si>
    <t>中职学生</t>
  </si>
  <si>
    <t>技校学生</t>
  </si>
  <si>
    <t>培训费</t>
  </si>
  <si>
    <t>鉴定费审核费</t>
  </si>
  <si>
    <t>鉴定费材料费</t>
  </si>
  <si>
    <t>企业</t>
  </si>
  <si>
    <t xml:space="preserve">个人培训  津贴、生活费补贴             </t>
  </si>
  <si>
    <t>培训费校核</t>
  </si>
  <si>
    <t>鉴定审核费校核</t>
  </si>
  <si>
    <t>鉴定材料费校核</t>
  </si>
  <si>
    <t>培训补贴人员类汇总：</t>
  </si>
  <si>
    <t>鉴定补贴人员类汇总：</t>
  </si>
  <si>
    <t>培训补贴等级统计：</t>
  </si>
  <si>
    <t>鉴定补贴等级统计：</t>
  </si>
  <si>
    <t>合计</t>
  </si>
  <si>
    <t>人员类别</t>
  </si>
  <si>
    <t>培训成本</t>
  </si>
  <si>
    <t>就业资金</t>
  </si>
  <si>
    <t>失业保险基金</t>
  </si>
  <si>
    <t>企业       培训津贴</t>
  </si>
  <si>
    <t>职工个人培训津贴</t>
  </si>
  <si>
    <t>失业、其他人员生活费补贴</t>
  </si>
  <si>
    <t>农村、学生生活费补贴</t>
  </si>
  <si>
    <t>城镇在职职工</t>
  </si>
  <si>
    <t>本市在职农民工</t>
  </si>
  <si>
    <t>外埠在职农民工</t>
  </si>
  <si>
    <t>本科</t>
  </si>
  <si>
    <t>高职</t>
  </si>
  <si>
    <t>中职</t>
  </si>
  <si>
    <t>技校</t>
  </si>
  <si>
    <t>失业人员+其他</t>
  </si>
  <si>
    <t>专业教师</t>
  </si>
  <si>
    <t>初级</t>
  </si>
  <si>
    <t>中级</t>
  </si>
  <si>
    <t>高级</t>
  </si>
  <si>
    <t>技师</t>
  </si>
  <si>
    <t>高级技师</t>
  </si>
  <si>
    <t>专项</t>
  </si>
  <si>
    <t>1</t>
  </si>
  <si>
    <t>25117001070003</t>
  </si>
  <si>
    <t>天津市宁河区德晟职业培训学校</t>
  </si>
  <si>
    <t>互联网营销师</t>
  </si>
  <si>
    <t>线上线下</t>
  </si>
  <si>
    <t>2025.6.16</t>
  </si>
  <si>
    <t>2025.7.2</t>
  </si>
  <si>
    <t>40</t>
  </si>
  <si>
    <t>1900</t>
  </si>
  <si>
    <t>63%</t>
  </si>
  <si>
    <t>47880</t>
  </si>
  <si>
    <t>300</t>
  </si>
  <si>
    <t>100%</t>
  </si>
  <si>
    <t>12000</t>
  </si>
  <si>
    <t>59880</t>
  </si>
  <si>
    <t>2</t>
  </si>
  <si>
    <t>25117001070004</t>
  </si>
  <si>
    <t>38</t>
  </si>
  <si>
    <t>45486</t>
  </si>
  <si>
    <t>11400</t>
  </si>
  <si>
    <t>56886</t>
  </si>
  <si>
    <t>3</t>
  </si>
  <si>
    <t>25117001070005</t>
  </si>
  <si>
    <t>26</t>
  </si>
  <si>
    <t>31122</t>
  </si>
  <si>
    <t>7800</t>
  </si>
  <si>
    <t>38922</t>
  </si>
  <si>
    <t>4</t>
  </si>
  <si>
    <t>25117001070006</t>
  </si>
  <si>
    <t>5</t>
  </si>
  <si>
    <t>25117001070007</t>
  </si>
  <si>
    <t>6</t>
  </si>
  <si>
    <t>25117001070008</t>
  </si>
  <si>
    <t>46</t>
  </si>
  <si>
    <t>55062</t>
  </si>
  <si>
    <t>13800</t>
  </si>
  <si>
    <t>68862</t>
  </si>
  <si>
    <t>7</t>
  </si>
  <si>
    <t>25117001070009</t>
  </si>
  <si>
    <t>35</t>
  </si>
  <si>
    <t>41895</t>
  </si>
  <si>
    <t>10500</t>
  </si>
  <si>
    <t>52395</t>
  </si>
  <si>
    <t>8</t>
  </si>
  <si>
    <t>25117001070010</t>
  </si>
  <si>
    <t>天津市新天钢联合特钢有限公司培训中心</t>
  </si>
  <si>
    <t>电工</t>
  </si>
  <si>
    <t>2025.6.23</t>
  </si>
  <si>
    <t>2025.7.11</t>
  </si>
  <si>
    <t>9</t>
  </si>
  <si>
    <t>2100</t>
  </si>
  <si>
    <t>11907</t>
  </si>
  <si>
    <t>350</t>
  </si>
  <si>
    <t>3150</t>
  </si>
  <si>
    <t>15057</t>
  </si>
  <si>
    <t>25117001070011</t>
  </si>
  <si>
    <t>2025.7.7</t>
  </si>
  <si>
    <t>2025.7.25</t>
  </si>
  <si>
    <t>10</t>
  </si>
  <si>
    <t>13230</t>
  </si>
  <si>
    <t>16380</t>
  </si>
  <si>
    <t>25117001070012</t>
  </si>
  <si>
    <t>2025.7.21</t>
  </si>
  <si>
    <t>2025.8.8</t>
  </si>
  <si>
    <t>3500</t>
  </si>
  <si>
    <t>16730</t>
  </si>
  <si>
    <t xml:space="preserve">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</si>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</sst>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</font>
    <font>
      <sz val="9"/>
      <color indexed="8"/>
      <name val="宋体"/>
      <charset val="134"/>
    </font>
    <font>
      <sz val="20"/>
      <color indexed="8"/>
      <name val="黑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2"/>
      <color indexed="8"/>
      <name val="宋体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b/>
      <sz val="12"/>
      <color indexed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b/>
      <sz val="9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2" borderId="7" applyNumberFormat="0" applyAlignment="0" applyProtection="0">
      <alignment vertical="center"/>
    </xf>
    <xf numFmtId="0" fontId="28" fillId="2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0" applyFont="1" applyAlignment="1">
      <alignment horizontal="center" vertical="center" wrapText="1"/>
    </xf>
    <xf numFmtId="0" fontId="1" fillId="2" borderId="0" xfId="50" applyFont="1" applyFill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2" borderId="1" xfId="52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16" fillId="0" borderId="1" xfId="0" applyFont="1" applyBorder="1" applyAlignment="1">
      <alignment horizontal="center" vertical="center"/>
    </xf>
    <xf numFmtId="0" fontId="17" fillId="0" borderId="1" xfId="5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50" applyFont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>
      <alignment vertical="center"/>
    </xf>
    <xf numFmtId="49" fontId="5" fillId="2" borderId="0" xfId="5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Fill="1" applyBorder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_培训汇总表" xfId="50"/>
    <cellStyle name="㼿㼿㼿㼿㼿㼿㼿㼿" xfId="51"/>
    <cellStyle name="常规 2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C34"/>
  <sheetViews>
    <sheetView tabSelected="1" topLeftCell="A3" workbookViewId="0">
      <pane xSplit="4" topLeftCell="E1" activePane="topRight" state="frozen"/>
      <selection/>
      <selection pane="topRight" activeCell="A16" sqref="A16:KY20"/>
    </sheetView>
  </sheetViews>
  <sheetFormatPr defaultColWidth="9" defaultRowHeight="13.5"/>
  <cols>
    <col min="1" max="1" width="5.125" customWidth="1"/>
    <col min="2" max="2" width="16.125" customWidth="1"/>
    <col min="3" max="3" width="35.625" style="4" customWidth="1"/>
    <col min="4" max="4" width="14.75" style="5" customWidth="1"/>
    <col min="5" max="5" width="10.125" customWidth="1"/>
    <col min="6" max="6" width="11.625" customWidth="1"/>
    <col min="7" max="7" width="12.75" customWidth="1"/>
    <col min="8" max="8" width="5.875" hidden="1" customWidth="1"/>
    <col min="9" max="9" width="8.5" hidden="1" customWidth="1"/>
    <col min="10" max="11" width="5.375" hidden="1" customWidth="1"/>
    <col min="12" max="12" width="14.625" hidden="1" customWidth="1"/>
    <col min="13" max="13" width="9.75" hidden="1" customWidth="1"/>
    <col min="14" max="14" width="8.375" customWidth="1"/>
    <col min="15" max="15" width="9" hidden="1" customWidth="1"/>
    <col min="16" max="16" width="6.25" customWidth="1"/>
    <col min="17" max="17" width="6.5" customWidth="1"/>
    <col min="18" max="19" width="2.75" hidden="1" customWidth="1"/>
    <col min="20" max="20" width="6" hidden="1" customWidth="1"/>
    <col min="21" max="23" width="2.75" hidden="1" customWidth="1"/>
    <col min="24" max="24" width="14.375" customWidth="1"/>
    <col min="25" max="26" width="9" hidden="1" customWidth="1"/>
    <col min="27" max="28" width="4.25" hidden="1" customWidth="1"/>
    <col min="29" max="31" width="9" hidden="1" customWidth="1"/>
    <col min="32" max="32" width="12" hidden="1" customWidth="1"/>
    <col min="33" max="33" width="12.125" hidden="1" customWidth="1"/>
    <col min="34" max="202" width="9" hidden="1" customWidth="1"/>
    <col min="203" max="212" width="5.625" hidden="1" customWidth="1"/>
    <col min="213" max="215" width="9" hidden="1" customWidth="1"/>
    <col min="216" max="217" width="4.25" hidden="1" customWidth="1"/>
    <col min="218" max="223" width="9" hidden="1" customWidth="1"/>
    <col min="224" max="233" width="5.625" hidden="1" customWidth="1"/>
    <col min="234" max="236" width="9" hidden="1" customWidth="1"/>
    <col min="237" max="238" width="4.25" hidden="1" customWidth="1"/>
    <col min="239" max="244" width="9" hidden="1" customWidth="1"/>
    <col min="245" max="254" width="5.625" hidden="1" customWidth="1"/>
    <col min="255" max="257" width="9" hidden="1" customWidth="1"/>
    <col min="258" max="259" width="4.25" hidden="1" customWidth="1"/>
    <col min="260" max="264" width="9" hidden="1" customWidth="1"/>
    <col min="265" max="265" width="9.5" hidden="1" customWidth="1"/>
    <col min="266" max="270" width="9" hidden="1" customWidth="1"/>
    <col min="271" max="271" width="9.5" hidden="1" customWidth="1"/>
    <col min="272" max="273" width="9" hidden="1" customWidth="1"/>
    <col min="274" max="274" width="9.5" hidden="1" customWidth="1"/>
    <col min="275" max="309" width="9" hidden="1" customWidth="1"/>
    <col min="310" max="310" width="6.25" customWidth="1"/>
    <col min="311" max="311" width="6.125" customWidth="1"/>
    <col min="313" max="313" width="6.5" customWidth="1"/>
  </cols>
  <sheetData>
    <row r="1" s="1" customFormat="1" ht="35.25" customHeight="1" spans="1:3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</row>
    <row r="2" s="1" customFormat="1" ht="35.25" customHeight="1" spans="1:3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43"/>
      <c r="LB2" s="43" t="s">
        <v>1</v>
      </c>
      <c r="LC2" s="43"/>
    </row>
    <row r="3" ht="15" customHeight="1" spans="1:314">
      <c r="A3" s="7" t="s">
        <v>2</v>
      </c>
      <c r="B3" s="8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23" t="s">
        <v>13</v>
      </c>
      <c r="M3" s="24" t="s">
        <v>14</v>
      </c>
      <c r="N3" s="25" t="s">
        <v>15</v>
      </c>
      <c r="O3" s="25" t="s">
        <v>16</v>
      </c>
      <c r="P3" s="25" t="s">
        <v>17</v>
      </c>
      <c r="Q3" s="25" t="s">
        <v>18</v>
      </c>
      <c r="R3" s="25" t="s">
        <v>19</v>
      </c>
      <c r="S3" s="25" t="s">
        <v>20</v>
      </c>
      <c r="T3" s="25" t="s">
        <v>9</v>
      </c>
      <c r="U3" s="25" t="s">
        <v>21</v>
      </c>
      <c r="V3" s="25" t="s">
        <v>22</v>
      </c>
      <c r="W3" s="25" t="s">
        <v>23</v>
      </c>
      <c r="X3" s="25" t="s">
        <v>24</v>
      </c>
      <c r="Y3" s="33" t="s">
        <v>25</v>
      </c>
      <c r="Z3" s="33" t="s">
        <v>26</v>
      </c>
      <c r="AA3" s="33"/>
      <c r="AB3" s="33"/>
      <c r="AC3" s="33" t="s">
        <v>27</v>
      </c>
      <c r="AD3" s="33" t="s">
        <v>28</v>
      </c>
      <c r="AE3" s="33" t="s">
        <v>29</v>
      </c>
      <c r="AF3" s="33" t="s">
        <v>30</v>
      </c>
      <c r="AG3" s="33" t="s">
        <v>31</v>
      </c>
      <c r="AH3" s="34" t="s">
        <v>32</v>
      </c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 t="s">
        <v>33</v>
      </c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 t="s">
        <v>34</v>
      </c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 t="s">
        <v>35</v>
      </c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 t="s">
        <v>36</v>
      </c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 t="s">
        <v>37</v>
      </c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 t="s">
        <v>38</v>
      </c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 t="s">
        <v>39</v>
      </c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 t="s">
        <v>40</v>
      </c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 t="s">
        <v>41</v>
      </c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 t="s">
        <v>42</v>
      </c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5" t="s">
        <v>43</v>
      </c>
      <c r="JF3" s="35"/>
      <c r="JG3" s="35" t="s">
        <v>44</v>
      </c>
      <c r="JH3" s="35"/>
      <c r="JI3" s="35" t="s">
        <v>45</v>
      </c>
      <c r="JJ3" s="35"/>
      <c r="JK3" s="35" t="s">
        <v>46</v>
      </c>
      <c r="JL3" s="36" t="s">
        <v>47</v>
      </c>
      <c r="JM3" s="36"/>
      <c r="JN3" s="36"/>
      <c r="JO3" s="37" t="s">
        <v>48</v>
      </c>
      <c r="JP3" s="37" t="s">
        <v>49</v>
      </c>
      <c r="JQ3" s="37" t="s">
        <v>50</v>
      </c>
      <c r="JR3" s="38" t="s">
        <v>51</v>
      </c>
      <c r="JS3" s="38"/>
      <c r="JT3" s="38"/>
      <c r="JU3" s="38"/>
      <c r="JV3" s="38"/>
      <c r="JW3" s="38"/>
      <c r="JX3" s="38"/>
      <c r="JY3" s="38"/>
      <c r="JZ3" s="38"/>
      <c r="KA3" s="38"/>
      <c r="KB3" s="38" t="s">
        <v>52</v>
      </c>
      <c r="KC3" s="38"/>
      <c r="KD3" s="38"/>
      <c r="KE3" s="38"/>
      <c r="KF3" s="38"/>
      <c r="KG3" s="38"/>
      <c r="KH3" s="38"/>
      <c r="KI3" s="38"/>
      <c r="KJ3" s="38"/>
      <c r="KK3" s="38"/>
      <c r="KL3" s="40" t="s">
        <v>53</v>
      </c>
      <c r="KM3" s="40"/>
      <c r="KN3" s="40"/>
      <c r="KO3" s="40"/>
      <c r="KP3" s="40"/>
      <c r="KQ3" s="40"/>
      <c r="KR3" s="40" t="s">
        <v>54</v>
      </c>
      <c r="KS3" s="40"/>
      <c r="KT3" s="40"/>
      <c r="KU3" s="40"/>
      <c r="KV3" s="40"/>
      <c r="KW3" s="40"/>
      <c r="KX3" s="25" t="s">
        <v>16</v>
      </c>
      <c r="KY3" s="25" t="s">
        <v>17</v>
      </c>
      <c r="KZ3" s="41" t="s">
        <v>20</v>
      </c>
      <c r="LA3" s="44" t="s">
        <v>25</v>
      </c>
      <c r="LB3" s="44" t="s">
        <v>55</v>
      </c>
    </row>
    <row r="4" s="2" customFormat="1" ht="51" customHeight="1" spans="1:314">
      <c r="A4" s="7"/>
      <c r="B4" s="8"/>
      <c r="C4" s="7"/>
      <c r="D4" s="8"/>
      <c r="E4" s="7"/>
      <c r="F4" s="7"/>
      <c r="G4" s="7"/>
      <c r="H4" s="7"/>
      <c r="I4" s="7"/>
      <c r="J4" s="7"/>
      <c r="K4" s="7"/>
      <c r="L4" s="23"/>
      <c r="M4" s="24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33"/>
      <c r="Z4" s="33"/>
      <c r="AA4" s="33"/>
      <c r="AB4" s="33"/>
      <c r="AC4" s="33"/>
      <c r="AD4" s="33"/>
      <c r="AE4" s="33"/>
      <c r="AF4" s="33"/>
      <c r="AG4" s="33"/>
      <c r="AH4" s="33" t="s">
        <v>56</v>
      </c>
      <c r="AI4" s="33" t="s">
        <v>15</v>
      </c>
      <c r="AJ4" s="33" t="s">
        <v>16</v>
      </c>
      <c r="AK4" s="33" t="s">
        <v>57</v>
      </c>
      <c r="AL4" s="33" t="s">
        <v>18</v>
      </c>
      <c r="AM4" s="33" t="s">
        <v>19</v>
      </c>
      <c r="AN4" s="33" t="s">
        <v>20</v>
      </c>
      <c r="AO4" s="33" t="s">
        <v>9</v>
      </c>
      <c r="AP4" s="33" t="s">
        <v>21</v>
      </c>
      <c r="AQ4" s="33" t="s">
        <v>22</v>
      </c>
      <c r="AR4" s="33" t="s">
        <v>23</v>
      </c>
      <c r="AS4" s="33" t="s">
        <v>24</v>
      </c>
      <c r="AT4" s="33" t="s">
        <v>25</v>
      </c>
      <c r="AU4" s="33" t="s">
        <v>26</v>
      </c>
      <c r="AV4" s="33"/>
      <c r="AW4" s="33"/>
      <c r="AX4" s="33" t="s">
        <v>27</v>
      </c>
      <c r="AY4" s="33" t="s">
        <v>28</v>
      </c>
      <c r="AZ4" s="33" t="s">
        <v>29</v>
      </c>
      <c r="BA4" s="33" t="s">
        <v>30</v>
      </c>
      <c r="BB4" s="33" t="s">
        <v>31</v>
      </c>
      <c r="BC4" s="33" t="s">
        <v>56</v>
      </c>
      <c r="BD4" s="33" t="s">
        <v>15</v>
      </c>
      <c r="BE4" s="33" t="s">
        <v>16</v>
      </c>
      <c r="BF4" s="33" t="s">
        <v>57</v>
      </c>
      <c r="BG4" s="33" t="s">
        <v>18</v>
      </c>
      <c r="BH4" s="33" t="s">
        <v>19</v>
      </c>
      <c r="BI4" s="33" t="s">
        <v>20</v>
      </c>
      <c r="BJ4" s="33" t="s">
        <v>9</v>
      </c>
      <c r="BK4" s="33" t="s">
        <v>21</v>
      </c>
      <c r="BL4" s="33" t="s">
        <v>22</v>
      </c>
      <c r="BM4" s="33" t="s">
        <v>23</v>
      </c>
      <c r="BN4" s="33" t="s">
        <v>24</v>
      </c>
      <c r="BO4" s="33" t="s">
        <v>25</v>
      </c>
      <c r="BP4" s="33" t="s">
        <v>26</v>
      </c>
      <c r="BQ4" s="33"/>
      <c r="BR4" s="33"/>
      <c r="BS4" s="33" t="s">
        <v>27</v>
      </c>
      <c r="BT4" s="33" t="s">
        <v>28</v>
      </c>
      <c r="BU4" s="33" t="s">
        <v>29</v>
      </c>
      <c r="BV4" s="33" t="s">
        <v>30</v>
      </c>
      <c r="BW4" s="33" t="s">
        <v>31</v>
      </c>
      <c r="BX4" s="33" t="s">
        <v>56</v>
      </c>
      <c r="BY4" s="33" t="s">
        <v>15</v>
      </c>
      <c r="BZ4" s="33" t="s">
        <v>16</v>
      </c>
      <c r="CA4" s="33" t="s">
        <v>57</v>
      </c>
      <c r="CB4" s="33" t="s">
        <v>18</v>
      </c>
      <c r="CC4" s="33" t="s">
        <v>19</v>
      </c>
      <c r="CD4" s="33" t="s">
        <v>20</v>
      </c>
      <c r="CE4" s="33" t="s">
        <v>9</v>
      </c>
      <c r="CF4" s="33" t="s">
        <v>21</v>
      </c>
      <c r="CG4" s="33" t="s">
        <v>22</v>
      </c>
      <c r="CH4" s="33" t="s">
        <v>23</v>
      </c>
      <c r="CI4" s="33" t="s">
        <v>24</v>
      </c>
      <c r="CJ4" s="33" t="s">
        <v>25</v>
      </c>
      <c r="CK4" s="33" t="s">
        <v>26</v>
      </c>
      <c r="CL4" s="33"/>
      <c r="CM4" s="33"/>
      <c r="CN4" s="33" t="s">
        <v>27</v>
      </c>
      <c r="CO4" s="33" t="s">
        <v>28</v>
      </c>
      <c r="CP4" s="33" t="s">
        <v>29</v>
      </c>
      <c r="CQ4" s="33" t="s">
        <v>30</v>
      </c>
      <c r="CR4" s="33" t="s">
        <v>31</v>
      </c>
      <c r="CS4" s="33" t="s">
        <v>56</v>
      </c>
      <c r="CT4" s="33" t="s">
        <v>15</v>
      </c>
      <c r="CU4" s="33" t="s">
        <v>16</v>
      </c>
      <c r="CV4" s="33" t="s">
        <v>57</v>
      </c>
      <c r="CW4" s="33" t="s">
        <v>18</v>
      </c>
      <c r="CX4" s="33" t="s">
        <v>19</v>
      </c>
      <c r="CY4" s="33" t="s">
        <v>20</v>
      </c>
      <c r="CZ4" s="33" t="s">
        <v>9</v>
      </c>
      <c r="DA4" s="33" t="s">
        <v>21</v>
      </c>
      <c r="DB4" s="33" t="s">
        <v>22</v>
      </c>
      <c r="DC4" s="33" t="s">
        <v>23</v>
      </c>
      <c r="DD4" s="33" t="s">
        <v>24</v>
      </c>
      <c r="DE4" s="33" t="s">
        <v>25</v>
      </c>
      <c r="DF4" s="33" t="s">
        <v>26</v>
      </c>
      <c r="DG4" s="33"/>
      <c r="DH4" s="33"/>
      <c r="DI4" s="33" t="s">
        <v>27</v>
      </c>
      <c r="DJ4" s="33" t="s">
        <v>28</v>
      </c>
      <c r="DK4" s="33" t="s">
        <v>29</v>
      </c>
      <c r="DL4" s="33" t="s">
        <v>30</v>
      </c>
      <c r="DM4" s="33" t="s">
        <v>31</v>
      </c>
      <c r="DN4" s="33" t="s">
        <v>56</v>
      </c>
      <c r="DO4" s="33" t="s">
        <v>15</v>
      </c>
      <c r="DP4" s="33" t="s">
        <v>16</v>
      </c>
      <c r="DQ4" s="33" t="s">
        <v>57</v>
      </c>
      <c r="DR4" s="33" t="s">
        <v>18</v>
      </c>
      <c r="DS4" s="33" t="s">
        <v>19</v>
      </c>
      <c r="DT4" s="33" t="s">
        <v>20</v>
      </c>
      <c r="DU4" s="33" t="s">
        <v>9</v>
      </c>
      <c r="DV4" s="33" t="s">
        <v>21</v>
      </c>
      <c r="DW4" s="33" t="s">
        <v>22</v>
      </c>
      <c r="DX4" s="33" t="s">
        <v>23</v>
      </c>
      <c r="DY4" s="33" t="s">
        <v>24</v>
      </c>
      <c r="DZ4" s="33" t="s">
        <v>25</v>
      </c>
      <c r="EA4" s="33" t="s">
        <v>26</v>
      </c>
      <c r="EB4" s="33"/>
      <c r="EC4" s="33"/>
      <c r="ED4" s="33" t="s">
        <v>27</v>
      </c>
      <c r="EE4" s="33" t="s">
        <v>28</v>
      </c>
      <c r="EF4" s="33" t="s">
        <v>29</v>
      </c>
      <c r="EG4" s="33" t="s">
        <v>30</v>
      </c>
      <c r="EH4" s="33" t="s">
        <v>31</v>
      </c>
      <c r="EI4" s="33" t="s">
        <v>56</v>
      </c>
      <c r="EJ4" s="33" t="s">
        <v>15</v>
      </c>
      <c r="EK4" s="33" t="s">
        <v>16</v>
      </c>
      <c r="EL4" s="33" t="s">
        <v>57</v>
      </c>
      <c r="EM4" s="33" t="s">
        <v>18</v>
      </c>
      <c r="EN4" s="33" t="s">
        <v>19</v>
      </c>
      <c r="EO4" s="33" t="s">
        <v>20</v>
      </c>
      <c r="EP4" s="33" t="s">
        <v>9</v>
      </c>
      <c r="EQ4" s="33" t="s">
        <v>21</v>
      </c>
      <c r="ER4" s="33" t="s">
        <v>22</v>
      </c>
      <c r="ES4" s="33" t="s">
        <v>23</v>
      </c>
      <c r="ET4" s="33" t="s">
        <v>24</v>
      </c>
      <c r="EU4" s="33" t="s">
        <v>25</v>
      </c>
      <c r="EV4" s="33" t="s">
        <v>26</v>
      </c>
      <c r="EW4" s="33"/>
      <c r="EX4" s="33"/>
      <c r="EY4" s="33" t="s">
        <v>27</v>
      </c>
      <c r="EZ4" s="33" t="s">
        <v>28</v>
      </c>
      <c r="FA4" s="33" t="s">
        <v>29</v>
      </c>
      <c r="FB4" s="33" t="s">
        <v>30</v>
      </c>
      <c r="FC4" s="33" t="s">
        <v>31</v>
      </c>
      <c r="FD4" s="33" t="s">
        <v>56</v>
      </c>
      <c r="FE4" s="33" t="s">
        <v>15</v>
      </c>
      <c r="FF4" s="33" t="s">
        <v>16</v>
      </c>
      <c r="FG4" s="33" t="s">
        <v>57</v>
      </c>
      <c r="FH4" s="33" t="s">
        <v>18</v>
      </c>
      <c r="FI4" s="33" t="s">
        <v>19</v>
      </c>
      <c r="FJ4" s="33" t="s">
        <v>20</v>
      </c>
      <c r="FK4" s="33" t="s">
        <v>9</v>
      </c>
      <c r="FL4" s="33" t="s">
        <v>21</v>
      </c>
      <c r="FM4" s="33" t="s">
        <v>22</v>
      </c>
      <c r="FN4" s="33" t="s">
        <v>23</v>
      </c>
      <c r="FO4" s="33" t="s">
        <v>24</v>
      </c>
      <c r="FP4" s="33" t="s">
        <v>25</v>
      </c>
      <c r="FQ4" s="33" t="s">
        <v>26</v>
      </c>
      <c r="FR4" s="33"/>
      <c r="FS4" s="33"/>
      <c r="FT4" s="33" t="s">
        <v>27</v>
      </c>
      <c r="FU4" s="33" t="s">
        <v>28</v>
      </c>
      <c r="FV4" s="33" t="s">
        <v>29</v>
      </c>
      <c r="FW4" s="33" t="s">
        <v>30</v>
      </c>
      <c r="FX4" s="33" t="s">
        <v>31</v>
      </c>
      <c r="FY4" s="33" t="s">
        <v>56</v>
      </c>
      <c r="FZ4" s="33" t="s">
        <v>15</v>
      </c>
      <c r="GA4" s="33" t="s">
        <v>16</v>
      </c>
      <c r="GB4" s="33" t="s">
        <v>57</v>
      </c>
      <c r="GC4" s="33" t="s">
        <v>18</v>
      </c>
      <c r="GD4" s="33" t="s">
        <v>19</v>
      </c>
      <c r="GE4" s="33" t="s">
        <v>20</v>
      </c>
      <c r="GF4" s="33" t="s">
        <v>9</v>
      </c>
      <c r="GG4" s="33" t="s">
        <v>21</v>
      </c>
      <c r="GH4" s="33" t="s">
        <v>22</v>
      </c>
      <c r="GI4" s="33" t="s">
        <v>23</v>
      </c>
      <c r="GJ4" s="33" t="s">
        <v>24</v>
      </c>
      <c r="GK4" s="33" t="s">
        <v>25</v>
      </c>
      <c r="GL4" s="33" t="s">
        <v>26</v>
      </c>
      <c r="GM4" s="33"/>
      <c r="GN4" s="33"/>
      <c r="GO4" s="33" t="s">
        <v>27</v>
      </c>
      <c r="GP4" s="33" t="s">
        <v>28</v>
      </c>
      <c r="GQ4" s="33" t="s">
        <v>29</v>
      </c>
      <c r="GR4" s="33" t="s">
        <v>30</v>
      </c>
      <c r="GS4" s="33" t="s">
        <v>31</v>
      </c>
      <c r="GT4" s="33" t="s">
        <v>56</v>
      </c>
      <c r="GU4" s="33" t="s">
        <v>15</v>
      </c>
      <c r="GV4" s="33" t="s">
        <v>16</v>
      </c>
      <c r="GW4" s="33" t="s">
        <v>57</v>
      </c>
      <c r="GX4" s="33" t="s">
        <v>18</v>
      </c>
      <c r="GY4" s="33" t="s">
        <v>19</v>
      </c>
      <c r="GZ4" s="33" t="s">
        <v>20</v>
      </c>
      <c r="HA4" s="33" t="s">
        <v>9</v>
      </c>
      <c r="HB4" s="33" t="s">
        <v>21</v>
      </c>
      <c r="HC4" s="33" t="s">
        <v>22</v>
      </c>
      <c r="HD4" s="33" t="s">
        <v>23</v>
      </c>
      <c r="HE4" s="33" t="s">
        <v>24</v>
      </c>
      <c r="HF4" s="33" t="s">
        <v>25</v>
      </c>
      <c r="HG4" s="33" t="s">
        <v>26</v>
      </c>
      <c r="HH4" s="33"/>
      <c r="HI4" s="33"/>
      <c r="HJ4" s="33" t="s">
        <v>27</v>
      </c>
      <c r="HK4" s="33" t="s">
        <v>28</v>
      </c>
      <c r="HL4" s="33" t="s">
        <v>29</v>
      </c>
      <c r="HM4" s="33" t="s">
        <v>30</v>
      </c>
      <c r="HN4" s="33" t="s">
        <v>31</v>
      </c>
      <c r="HO4" s="33" t="s">
        <v>56</v>
      </c>
      <c r="HP4" s="33" t="s">
        <v>15</v>
      </c>
      <c r="HQ4" s="33" t="s">
        <v>16</v>
      </c>
      <c r="HR4" s="33" t="s">
        <v>57</v>
      </c>
      <c r="HS4" s="33" t="s">
        <v>18</v>
      </c>
      <c r="HT4" s="33" t="s">
        <v>19</v>
      </c>
      <c r="HU4" s="33" t="s">
        <v>20</v>
      </c>
      <c r="HV4" s="33" t="s">
        <v>9</v>
      </c>
      <c r="HW4" s="33" t="s">
        <v>21</v>
      </c>
      <c r="HX4" s="33" t="s">
        <v>22</v>
      </c>
      <c r="HY4" s="33" t="s">
        <v>23</v>
      </c>
      <c r="HZ4" s="33" t="s">
        <v>24</v>
      </c>
      <c r="IA4" s="33" t="s">
        <v>25</v>
      </c>
      <c r="IB4" s="33" t="s">
        <v>26</v>
      </c>
      <c r="IC4" s="33"/>
      <c r="ID4" s="33"/>
      <c r="IE4" s="33" t="s">
        <v>27</v>
      </c>
      <c r="IF4" s="33" t="s">
        <v>28</v>
      </c>
      <c r="IG4" s="33" t="s">
        <v>29</v>
      </c>
      <c r="IH4" s="33" t="s">
        <v>30</v>
      </c>
      <c r="II4" s="33" t="s">
        <v>31</v>
      </c>
      <c r="IJ4" s="33" t="s">
        <v>56</v>
      </c>
      <c r="IK4" s="33" t="s">
        <v>15</v>
      </c>
      <c r="IL4" s="33" t="s">
        <v>16</v>
      </c>
      <c r="IM4" s="33" t="s">
        <v>57</v>
      </c>
      <c r="IN4" s="33" t="s">
        <v>18</v>
      </c>
      <c r="IO4" s="33" t="s">
        <v>19</v>
      </c>
      <c r="IP4" s="33" t="s">
        <v>20</v>
      </c>
      <c r="IQ4" s="33" t="s">
        <v>9</v>
      </c>
      <c r="IR4" s="33" t="s">
        <v>21</v>
      </c>
      <c r="IS4" s="33" t="s">
        <v>22</v>
      </c>
      <c r="IT4" s="33" t="s">
        <v>23</v>
      </c>
      <c r="IU4" s="33" t="s">
        <v>24</v>
      </c>
      <c r="IV4" s="33" t="s">
        <v>25</v>
      </c>
      <c r="IW4" s="33" t="s">
        <v>26</v>
      </c>
      <c r="IX4" s="33"/>
      <c r="IY4" s="33"/>
      <c r="IZ4" s="33" t="s">
        <v>27</v>
      </c>
      <c r="JA4" s="33" t="s">
        <v>28</v>
      </c>
      <c r="JB4" s="33" t="s">
        <v>29</v>
      </c>
      <c r="JC4" s="33" t="s">
        <v>30</v>
      </c>
      <c r="JD4" s="33" t="s">
        <v>31</v>
      </c>
      <c r="JE4" s="33" t="s">
        <v>58</v>
      </c>
      <c r="JF4" s="33" t="s">
        <v>59</v>
      </c>
      <c r="JG4" s="33" t="s">
        <v>58</v>
      </c>
      <c r="JH4" s="33" t="s">
        <v>59</v>
      </c>
      <c r="JI4" s="33" t="s">
        <v>58</v>
      </c>
      <c r="JJ4" s="33" t="s">
        <v>59</v>
      </c>
      <c r="JK4" s="36" t="s">
        <v>60</v>
      </c>
      <c r="JL4" s="33" t="s">
        <v>61</v>
      </c>
      <c r="JM4" s="33" t="s">
        <v>62</v>
      </c>
      <c r="JN4" s="33" t="s">
        <v>63</v>
      </c>
      <c r="JO4" s="37"/>
      <c r="JP4" s="37"/>
      <c r="JQ4" s="37"/>
      <c r="JR4" s="39" t="s">
        <v>64</v>
      </c>
      <c r="JS4" s="39" t="s">
        <v>65</v>
      </c>
      <c r="JT4" s="39" t="s">
        <v>66</v>
      </c>
      <c r="JU4" s="39" t="s">
        <v>67</v>
      </c>
      <c r="JV4" s="39" t="s">
        <v>68</v>
      </c>
      <c r="JW4" s="39" t="s">
        <v>69</v>
      </c>
      <c r="JX4" s="39" t="s">
        <v>70</v>
      </c>
      <c r="JY4" s="39" t="s">
        <v>71</v>
      </c>
      <c r="JZ4" s="39" t="s">
        <v>38</v>
      </c>
      <c r="KA4" s="39" t="s">
        <v>72</v>
      </c>
      <c r="KB4" s="39" t="s">
        <v>64</v>
      </c>
      <c r="KC4" s="39" t="s">
        <v>65</v>
      </c>
      <c r="KD4" s="39" t="s">
        <v>66</v>
      </c>
      <c r="KE4" s="39" t="s">
        <v>67</v>
      </c>
      <c r="KF4" s="39" t="s">
        <v>68</v>
      </c>
      <c r="KG4" s="39" t="s">
        <v>69</v>
      </c>
      <c r="KH4" s="39" t="s">
        <v>70</v>
      </c>
      <c r="KI4" s="39" t="s">
        <v>71</v>
      </c>
      <c r="KJ4" s="39" t="s">
        <v>38</v>
      </c>
      <c r="KK4" s="39" t="s">
        <v>72</v>
      </c>
      <c r="KL4" s="39" t="s">
        <v>73</v>
      </c>
      <c r="KM4" s="39" t="s">
        <v>74</v>
      </c>
      <c r="KN4" s="39" t="s">
        <v>75</v>
      </c>
      <c r="KO4" s="39" t="s">
        <v>76</v>
      </c>
      <c r="KP4" s="39" t="s">
        <v>77</v>
      </c>
      <c r="KQ4" s="39" t="s">
        <v>78</v>
      </c>
      <c r="KR4" s="39" t="s">
        <v>73</v>
      </c>
      <c r="KS4" s="39" t="s">
        <v>74</v>
      </c>
      <c r="KT4" s="39" t="s">
        <v>75</v>
      </c>
      <c r="KU4" s="39" t="s">
        <v>76</v>
      </c>
      <c r="KV4" s="39" t="s">
        <v>77</v>
      </c>
      <c r="KW4" s="39" t="s">
        <v>78</v>
      </c>
      <c r="KX4" s="25"/>
      <c r="KY4" s="25"/>
      <c r="KZ4" s="41"/>
      <c r="LA4" s="44"/>
      <c r="LB4" s="44"/>
    </row>
    <row r="5" s="3" customFormat="1" ht="22.5" customHeight="1" spans="1:314">
      <c r="A5" s="9" t="s">
        <v>79</v>
      </c>
      <c r="B5" s="9" t="s">
        <v>80</v>
      </c>
      <c r="C5" s="9" t="s">
        <v>81</v>
      </c>
      <c r="D5" s="9" t="s">
        <v>82</v>
      </c>
      <c r="E5" s="9" t="s">
        <v>83</v>
      </c>
      <c r="F5" s="9" t="s">
        <v>84</v>
      </c>
      <c r="G5" s="9" t="s">
        <v>85</v>
      </c>
      <c r="H5" s="9"/>
      <c r="I5" s="9"/>
      <c r="J5" s="9"/>
      <c r="K5" s="9"/>
      <c r="L5" s="9"/>
      <c r="M5" s="9"/>
      <c r="N5" s="26" t="s">
        <v>86</v>
      </c>
      <c r="O5" s="9"/>
      <c r="P5" s="9" t="s">
        <v>87</v>
      </c>
      <c r="Q5" s="9" t="s">
        <v>88</v>
      </c>
      <c r="R5" s="9"/>
      <c r="S5" s="9"/>
      <c r="T5" s="9"/>
      <c r="U5" s="9"/>
      <c r="V5" s="9"/>
      <c r="W5" s="9"/>
      <c r="X5" s="26" t="s">
        <v>89</v>
      </c>
      <c r="Y5" s="9">
        <f t="shared" ref="Y5:AG5" si="0">AT5+BO5+CJ5+DE5+DZ5+EU5+FP5+GK5+HF5+IA5+IV5</f>
        <v>0</v>
      </c>
      <c r="Z5" s="9">
        <f t="shared" si="0"/>
        <v>0</v>
      </c>
      <c r="AA5" s="9">
        <f t="shared" si="0"/>
        <v>0</v>
      </c>
      <c r="AB5" s="9">
        <f t="shared" si="0"/>
        <v>0</v>
      </c>
      <c r="AC5" s="9">
        <f t="shared" si="0"/>
        <v>0</v>
      </c>
      <c r="AD5" s="9">
        <f t="shared" si="0"/>
        <v>0</v>
      </c>
      <c r="AE5" s="9">
        <f t="shared" si="0"/>
        <v>0</v>
      </c>
      <c r="AF5" s="9">
        <f t="shared" si="0"/>
        <v>0</v>
      </c>
      <c r="AG5" s="9">
        <f t="shared" si="0"/>
        <v>58500</v>
      </c>
      <c r="AH5" s="9"/>
      <c r="AI5" s="9"/>
      <c r="AJ5" s="9"/>
      <c r="AK5" s="9"/>
      <c r="AL5" s="9"/>
      <c r="AM5" s="9"/>
      <c r="AN5" s="9"/>
      <c r="AO5" s="9">
        <v>120</v>
      </c>
      <c r="AP5" s="9"/>
      <c r="AQ5" s="9"/>
      <c r="AR5" s="9"/>
      <c r="AS5" s="9">
        <f t="shared" ref="AS5:AS14" si="1">AI5*AK5*AL5</f>
        <v>0</v>
      </c>
      <c r="AT5" s="9"/>
      <c r="AU5" s="9"/>
      <c r="AV5" s="9"/>
      <c r="AW5" s="9"/>
      <c r="AX5" s="9"/>
      <c r="AY5" s="9"/>
      <c r="AZ5" s="9"/>
      <c r="BA5" s="9"/>
      <c r="BB5" s="9">
        <f t="shared" ref="BB5:BB14" si="2">AS5+AT5+AU5+AX5+BA5</f>
        <v>0</v>
      </c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>
        <f t="shared" ref="BN5:BN14" si="3">BD5*BF5*BG5</f>
        <v>0</v>
      </c>
      <c r="BO5" s="9"/>
      <c r="BP5" s="9"/>
      <c r="BQ5" s="9"/>
      <c r="BR5" s="9"/>
      <c r="BS5" s="9"/>
      <c r="BT5" s="9"/>
      <c r="BU5" s="9"/>
      <c r="BV5" s="9"/>
      <c r="BW5" s="9">
        <f t="shared" ref="BW5:BW14" si="4">BN5+BO5+BP5+BS5+BV5</f>
        <v>0</v>
      </c>
      <c r="BX5" s="9"/>
      <c r="BY5" s="9"/>
      <c r="BZ5" s="9"/>
      <c r="CA5" s="9"/>
      <c r="CB5" s="9"/>
      <c r="CC5" s="9"/>
      <c r="CD5" s="9"/>
      <c r="CE5" s="9">
        <v>120</v>
      </c>
      <c r="CF5" s="9"/>
      <c r="CG5" s="9"/>
      <c r="CH5" s="9"/>
      <c r="CI5" s="9">
        <f t="shared" ref="CI5:CI14" si="5">BY5*CA5*CB5</f>
        <v>0</v>
      </c>
      <c r="CJ5" s="9"/>
      <c r="CK5" s="9"/>
      <c r="CL5" s="9"/>
      <c r="CM5" s="9"/>
      <c r="CN5" s="9"/>
      <c r="CO5" s="9"/>
      <c r="CP5" s="9"/>
      <c r="CQ5" s="9"/>
      <c r="CR5" s="9">
        <f t="shared" ref="CR5:CR14" si="6">CI5+CJ5+CK5+CN5+CQ5</f>
        <v>0</v>
      </c>
      <c r="CS5" s="9"/>
      <c r="CT5" s="9"/>
      <c r="CU5" s="9"/>
      <c r="CV5" s="9"/>
      <c r="CW5" s="9"/>
      <c r="CX5" s="9"/>
      <c r="CY5" s="9"/>
      <c r="CZ5" s="9">
        <v>120</v>
      </c>
      <c r="DA5" s="9"/>
      <c r="DB5" s="9"/>
      <c r="DC5" s="9"/>
      <c r="DD5" s="9">
        <f t="shared" ref="DD5:DD14" si="7">CT5*CV5*CW5</f>
        <v>0</v>
      </c>
      <c r="DE5" s="9"/>
      <c r="DF5" s="9"/>
      <c r="DG5" s="9"/>
      <c r="DH5" s="9"/>
      <c r="DI5" s="9"/>
      <c r="DJ5" s="9"/>
      <c r="DK5" s="9"/>
      <c r="DL5" s="9"/>
      <c r="DM5" s="9">
        <f t="shared" ref="DM5:DM14" si="8">DD5+DE5+DF5+DI5+DL5</f>
        <v>0</v>
      </c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>
        <f t="shared" ref="DY5:DY14" si="9">DO5*DQ5*DR5</f>
        <v>0</v>
      </c>
      <c r="DZ5" s="9"/>
      <c r="EA5" s="9"/>
      <c r="EB5" s="9"/>
      <c r="EC5" s="9"/>
      <c r="ED5" s="9"/>
      <c r="EE5" s="9"/>
      <c r="EF5" s="9"/>
      <c r="EG5" s="9"/>
      <c r="EH5" s="9">
        <f t="shared" ref="EH5:EH14" si="10">DY5+DZ5+EA5+ED5+EG5</f>
        <v>0</v>
      </c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>
        <f t="shared" ref="ET5:ET14" si="11">EJ5*EL5*EM5</f>
        <v>0</v>
      </c>
      <c r="EU5" s="9"/>
      <c r="EV5" s="9"/>
      <c r="EW5" s="9"/>
      <c r="EX5" s="9"/>
      <c r="EY5" s="9"/>
      <c r="EZ5" s="9"/>
      <c r="FA5" s="9"/>
      <c r="FB5" s="9"/>
      <c r="FC5" s="9">
        <f t="shared" ref="FC5:FC14" si="12">ET5+EU5+EV5+EY5+FB5</f>
        <v>0</v>
      </c>
      <c r="FD5" s="9" t="s">
        <v>38</v>
      </c>
      <c r="FE5" s="9">
        <v>50</v>
      </c>
      <c r="FF5" s="9"/>
      <c r="FG5" s="9">
        <v>1300</v>
      </c>
      <c r="FH5" s="9">
        <v>0.9</v>
      </c>
      <c r="FI5" s="9"/>
      <c r="FJ5" s="9"/>
      <c r="FK5" s="9">
        <v>120</v>
      </c>
      <c r="FL5" s="9"/>
      <c r="FM5" s="9"/>
      <c r="FN5" s="9"/>
      <c r="FO5" s="9">
        <f t="shared" ref="FO5:FO14" si="13">FE5*FG5*FH5</f>
        <v>58500</v>
      </c>
      <c r="FP5" s="9"/>
      <c r="FQ5" s="9"/>
      <c r="FR5" s="9"/>
      <c r="FS5" s="9"/>
      <c r="FT5" s="9"/>
      <c r="FU5" s="9"/>
      <c r="FV5" s="9"/>
      <c r="FW5" s="9"/>
      <c r="FX5" s="9">
        <f t="shared" ref="FX5:FX14" si="14">FO5+FP5+FQ5+FT5+FW5</f>
        <v>58500</v>
      </c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>
        <f t="shared" ref="GJ5:GJ14" si="15">FZ5*GB5*GC5</f>
        <v>0</v>
      </c>
      <c r="GK5" s="9"/>
      <c r="GL5" s="9"/>
      <c r="GM5" s="9"/>
      <c r="GN5" s="9"/>
      <c r="GO5" s="9"/>
      <c r="GP5" s="9"/>
      <c r="GQ5" s="9"/>
      <c r="GR5" s="9"/>
      <c r="GS5" s="9">
        <f t="shared" ref="GS5:GS14" si="16">GJ5+GK5+GL5+GO5+GR5</f>
        <v>0</v>
      </c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>
        <f t="shared" ref="HE5:HE14" si="17">GU5*GW5*GX5</f>
        <v>0</v>
      </c>
      <c r="HF5" s="9"/>
      <c r="HG5" s="9"/>
      <c r="HH5" s="9"/>
      <c r="HI5" s="9"/>
      <c r="HJ5" s="9"/>
      <c r="HK5" s="9"/>
      <c r="HL5" s="9"/>
      <c r="HM5" s="9"/>
      <c r="HN5" s="9">
        <f t="shared" ref="HN5:HN14" si="18">HE5+HF5+HG5+HJ5+HM5</f>
        <v>0</v>
      </c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>
        <f t="shared" ref="HZ5:HZ14" si="19">HP5*HR5*HS5</f>
        <v>0</v>
      </c>
      <c r="IA5" s="9"/>
      <c r="IB5" s="9"/>
      <c r="IC5" s="9"/>
      <c r="ID5" s="9"/>
      <c r="IE5" s="9"/>
      <c r="IF5" s="9"/>
      <c r="IG5" s="9"/>
      <c r="IH5" s="9"/>
      <c r="II5" s="9">
        <f t="shared" ref="II5:II14" si="20">HZ5+IA5+IB5+IE5+IH5</f>
        <v>0</v>
      </c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>
        <f t="shared" ref="IU5:IU14" si="21">IK5*IM5*IN5</f>
        <v>0</v>
      </c>
      <c r="IV5" s="9"/>
      <c r="IW5" s="9"/>
      <c r="IX5" s="9"/>
      <c r="IY5" s="9"/>
      <c r="IZ5" s="9"/>
      <c r="JA5" s="9"/>
      <c r="JB5" s="9"/>
      <c r="JC5" s="9"/>
      <c r="JD5" s="9">
        <f t="shared" ref="JD5:JD14" si="22">IU5+IV5+IW5+IZ5+JC5</f>
        <v>0</v>
      </c>
      <c r="JE5" s="9">
        <f t="shared" ref="JE5:JE14" si="23">SUM(GJ5,HE5,HZ5,IU5)</f>
        <v>0</v>
      </c>
      <c r="JF5" s="9">
        <f t="shared" ref="JF5:JF14" si="24">SUM(AS5,BN5,CI5,DD5,DY5,ET5,FO5)</f>
        <v>58500</v>
      </c>
      <c r="JG5" s="9">
        <f t="shared" ref="JG5:JG14" si="25">SUM(GL5,HG5,IB5,IW5)</f>
        <v>0</v>
      </c>
      <c r="JH5" s="9">
        <f t="shared" ref="JH5:JH14" si="26">SUM(AU5,BP5,CK5,DF5,EA5,EV5,FQ5)</f>
        <v>0</v>
      </c>
      <c r="JI5" s="9">
        <f t="shared" ref="JI5:JI14" si="27">SUM(GO5,HJ5,IE5,IZ5)</f>
        <v>0</v>
      </c>
      <c r="JJ5" s="9">
        <f t="shared" ref="JJ5:JJ14" si="28">SUM(AX5,BS5,CN5,DI5,ED5,EY5,FT5)</f>
        <v>0</v>
      </c>
      <c r="JK5" s="9">
        <f t="shared" ref="JK5:JK14" si="29">AF5</f>
        <v>0</v>
      </c>
      <c r="JL5" s="9">
        <f t="shared" ref="JL5:JL14" si="30">AD5</f>
        <v>0</v>
      </c>
      <c r="JM5" s="9">
        <f t="shared" ref="JM5:JM14" si="31">AZ5+FA5</f>
        <v>0</v>
      </c>
      <c r="JN5" s="9">
        <f t="shared" ref="JN5:JN14" si="32">FV5+GQ5+HL5+IG5+JB5</f>
        <v>0</v>
      </c>
      <c r="JO5" s="9">
        <f t="shared" ref="JO5:JO14" si="33">X5-JE5-JF5</f>
        <v>-10620</v>
      </c>
      <c r="JP5" s="9">
        <f t="shared" ref="JP5:JP14" si="34">Z5-JG5-JH5</f>
        <v>0</v>
      </c>
      <c r="JQ5" s="9">
        <f t="shared" ref="JQ5:JQ14" si="35">AC5-JI5-JJ5</f>
        <v>0</v>
      </c>
      <c r="JR5" s="9">
        <f t="shared" ref="JR5:JR14" si="36">BD5</f>
        <v>0</v>
      </c>
      <c r="JS5" s="9">
        <f t="shared" ref="JS5:JS14" si="37">BY5</f>
        <v>0</v>
      </c>
      <c r="JT5" s="9">
        <f t="shared" ref="JT5:JT14" si="38">CT5</f>
        <v>0</v>
      </c>
      <c r="JU5" s="9">
        <f t="shared" ref="JU5:JU14" si="39">FZ5</f>
        <v>0</v>
      </c>
      <c r="JV5" s="9">
        <f t="shared" ref="JV5:JV14" si="40">GU5</f>
        <v>0</v>
      </c>
      <c r="JW5" s="9">
        <f t="shared" ref="JW5:JW14" si="41">HP5</f>
        <v>0</v>
      </c>
      <c r="JX5" s="9">
        <f t="shared" ref="JX5:JX14" si="42">IK5</f>
        <v>0</v>
      </c>
      <c r="JY5" s="9">
        <f t="shared" ref="JY5:JY14" si="43">AI5+EJ5</f>
        <v>0</v>
      </c>
      <c r="JZ5" s="9">
        <f t="shared" ref="JZ5:JZ14" si="44">FE5</f>
        <v>50</v>
      </c>
      <c r="KA5" s="9">
        <f t="shared" ref="KA5:KA14" si="45">DO5</f>
        <v>0</v>
      </c>
      <c r="KB5" s="9">
        <f t="shared" ref="KB5:KB14" si="46">BE5</f>
        <v>0</v>
      </c>
      <c r="KC5" s="9">
        <f t="shared" ref="KC5:KC14" si="47">BZ5</f>
        <v>0</v>
      </c>
      <c r="KD5" s="9">
        <f t="shared" ref="KD5:KD14" si="48">CU5</f>
        <v>0</v>
      </c>
      <c r="KE5" s="9">
        <f t="shared" ref="KE5:KE14" si="49">GA5</f>
        <v>0</v>
      </c>
      <c r="KF5" s="9">
        <f t="shared" ref="KF5:KF14" si="50">GV5</f>
        <v>0</v>
      </c>
      <c r="KG5" s="9">
        <f t="shared" ref="KG5:KG14" si="51">HQ5</f>
        <v>0</v>
      </c>
      <c r="KH5" s="9">
        <f t="shared" ref="KH5:KH14" si="52">IL5</f>
        <v>0</v>
      </c>
      <c r="KI5" s="9">
        <f t="shared" ref="KI5:KI14" si="53">AJ5+EK5</f>
        <v>0</v>
      </c>
      <c r="KJ5" s="9">
        <f t="shared" ref="KJ5:KJ14" si="54">FF5</f>
        <v>0</v>
      </c>
      <c r="KK5" s="9">
        <f t="shared" ref="KK5:KK14" si="55">DP5</f>
        <v>0</v>
      </c>
      <c r="KL5" s="9">
        <f>IF(ISERROR(FIND("初级",#REF!)),0,N5)</f>
        <v>0</v>
      </c>
      <c r="KM5" s="9">
        <f>IF(ISERROR(FIND("中级",#REF!)),0,N5)</f>
        <v>0</v>
      </c>
      <c r="KN5" s="9">
        <f>IF(ISERROR(FIND("高级",#REF!)),0,N5)</f>
        <v>0</v>
      </c>
      <c r="KO5" s="9">
        <f>IF(ISERROR(FIND("技师",#REF!)),0,N5)</f>
        <v>0</v>
      </c>
      <c r="KP5" s="9">
        <f>IF(ISERROR(FIND("高技",#REF!)),0,N5)</f>
        <v>0</v>
      </c>
      <c r="KQ5" s="9">
        <f>IF(ISERROR(FIND("专项",#REF!)),0,N5)</f>
        <v>0</v>
      </c>
      <c r="KR5" s="9">
        <f>IF(ISERROR(FIND("初级",#REF!)),0,O5)</f>
        <v>0</v>
      </c>
      <c r="KS5" s="9">
        <f>IF(ISERROR(FIND("中级",#REF!)),0,O5)</f>
        <v>0</v>
      </c>
      <c r="KT5" s="9">
        <f>IF(ISERROR(FIND("高级",#REF!)),0,O5)</f>
        <v>0</v>
      </c>
      <c r="KU5" s="9">
        <f>IF(ISERROR(FIND("技师",#REF!)),0,O5)</f>
        <v>0</v>
      </c>
      <c r="KV5" s="9">
        <f>IF(ISERROR(FIND("高技",#REF!)),0,O5)</f>
        <v>0</v>
      </c>
      <c r="KW5" s="9">
        <f>IF(ISERROR(FIND("专项",#REF!)),0,O5)</f>
        <v>0</v>
      </c>
      <c r="KX5" s="26" t="s">
        <v>86</v>
      </c>
      <c r="KY5" s="9" t="s">
        <v>90</v>
      </c>
      <c r="KZ5" s="9" t="s">
        <v>91</v>
      </c>
      <c r="LA5" s="26" t="s">
        <v>92</v>
      </c>
      <c r="LB5" s="26" t="s">
        <v>93</v>
      </c>
    </row>
    <row r="6" s="3" customFormat="1" ht="22.5" customHeight="1" spans="1:314">
      <c r="A6" s="9" t="s">
        <v>94</v>
      </c>
      <c r="B6" s="9" t="s">
        <v>95</v>
      </c>
      <c r="C6" s="9" t="s">
        <v>81</v>
      </c>
      <c r="D6" s="9" t="s">
        <v>82</v>
      </c>
      <c r="E6" s="9" t="s">
        <v>83</v>
      </c>
      <c r="F6" s="9" t="s">
        <v>84</v>
      </c>
      <c r="G6" s="9" t="s">
        <v>85</v>
      </c>
      <c r="H6" s="9"/>
      <c r="I6" s="9"/>
      <c r="J6" s="9"/>
      <c r="K6" s="9"/>
      <c r="L6" s="9"/>
      <c r="M6" s="9"/>
      <c r="N6" s="26" t="s">
        <v>96</v>
      </c>
      <c r="O6" s="9"/>
      <c r="P6" s="9" t="s">
        <v>87</v>
      </c>
      <c r="Q6" s="9" t="s">
        <v>88</v>
      </c>
      <c r="R6" s="9"/>
      <c r="S6" s="9"/>
      <c r="T6" s="9"/>
      <c r="U6" s="9"/>
      <c r="V6" s="9"/>
      <c r="W6" s="9"/>
      <c r="X6" s="26" t="s">
        <v>97</v>
      </c>
      <c r="Y6" s="9">
        <f t="shared" ref="Y6:AG6" si="56">AT6+BO6+CJ6+DE6+DZ6+EU6+FP6+GK6+HF6+IA6+IV6</f>
        <v>0</v>
      </c>
      <c r="Z6" s="9">
        <f t="shared" si="56"/>
        <v>0</v>
      </c>
      <c r="AA6" s="9">
        <f t="shared" si="56"/>
        <v>0</v>
      </c>
      <c r="AB6" s="9">
        <f t="shared" si="56"/>
        <v>0</v>
      </c>
      <c r="AC6" s="9">
        <f t="shared" si="56"/>
        <v>0</v>
      </c>
      <c r="AD6" s="9">
        <f t="shared" si="56"/>
        <v>0</v>
      </c>
      <c r="AE6" s="9">
        <f t="shared" si="56"/>
        <v>0</v>
      </c>
      <c r="AF6" s="9">
        <f t="shared" si="56"/>
        <v>0</v>
      </c>
      <c r="AG6" s="9">
        <f t="shared" si="56"/>
        <v>58500</v>
      </c>
      <c r="AH6" s="9"/>
      <c r="AI6" s="9"/>
      <c r="AJ6" s="9"/>
      <c r="AK6" s="9"/>
      <c r="AL6" s="9"/>
      <c r="AM6" s="9"/>
      <c r="AN6" s="9"/>
      <c r="AO6" s="9">
        <v>120</v>
      </c>
      <c r="AP6" s="9"/>
      <c r="AQ6" s="9"/>
      <c r="AR6" s="9"/>
      <c r="AS6" s="9">
        <f t="shared" si="1"/>
        <v>0</v>
      </c>
      <c r="AT6" s="9"/>
      <c r="AU6" s="9"/>
      <c r="AV6" s="9"/>
      <c r="AW6" s="9"/>
      <c r="AX6" s="9"/>
      <c r="AY6" s="9"/>
      <c r="AZ6" s="9"/>
      <c r="BA6" s="9"/>
      <c r="BB6" s="9">
        <f t="shared" si="2"/>
        <v>0</v>
      </c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>
        <f t="shared" si="3"/>
        <v>0</v>
      </c>
      <c r="BO6" s="9"/>
      <c r="BP6" s="9"/>
      <c r="BQ6" s="9"/>
      <c r="BR6" s="9"/>
      <c r="BS6" s="9"/>
      <c r="BT6" s="9"/>
      <c r="BU6" s="9"/>
      <c r="BV6" s="9"/>
      <c r="BW6" s="9">
        <f t="shared" si="4"/>
        <v>0</v>
      </c>
      <c r="BX6" s="9"/>
      <c r="BY6" s="9"/>
      <c r="BZ6" s="9"/>
      <c r="CA6" s="9"/>
      <c r="CB6" s="9"/>
      <c r="CC6" s="9"/>
      <c r="CD6" s="9"/>
      <c r="CE6" s="9">
        <v>120</v>
      </c>
      <c r="CF6" s="9"/>
      <c r="CG6" s="9"/>
      <c r="CH6" s="9"/>
      <c r="CI6" s="9">
        <f t="shared" si="5"/>
        <v>0</v>
      </c>
      <c r="CJ6" s="9"/>
      <c r="CK6" s="9"/>
      <c r="CL6" s="9"/>
      <c r="CM6" s="9"/>
      <c r="CN6" s="9"/>
      <c r="CO6" s="9"/>
      <c r="CP6" s="9"/>
      <c r="CQ6" s="9"/>
      <c r="CR6" s="9">
        <f t="shared" si="6"/>
        <v>0</v>
      </c>
      <c r="CS6" s="9"/>
      <c r="CT6" s="9"/>
      <c r="CU6" s="9"/>
      <c r="CV6" s="9"/>
      <c r="CW6" s="9"/>
      <c r="CX6" s="9"/>
      <c r="CY6" s="9"/>
      <c r="CZ6" s="9">
        <v>120</v>
      </c>
      <c r="DA6" s="9"/>
      <c r="DB6" s="9"/>
      <c r="DC6" s="9"/>
      <c r="DD6" s="9">
        <f t="shared" si="7"/>
        <v>0</v>
      </c>
      <c r="DE6" s="9"/>
      <c r="DF6" s="9"/>
      <c r="DG6" s="9"/>
      <c r="DH6" s="9"/>
      <c r="DI6" s="9"/>
      <c r="DJ6" s="9"/>
      <c r="DK6" s="9"/>
      <c r="DL6" s="9"/>
      <c r="DM6" s="9">
        <f t="shared" si="8"/>
        <v>0</v>
      </c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>
        <f t="shared" si="9"/>
        <v>0</v>
      </c>
      <c r="DZ6" s="9"/>
      <c r="EA6" s="9"/>
      <c r="EB6" s="9"/>
      <c r="EC6" s="9"/>
      <c r="ED6" s="9"/>
      <c r="EE6" s="9"/>
      <c r="EF6" s="9"/>
      <c r="EG6" s="9"/>
      <c r="EH6" s="9">
        <f t="shared" si="10"/>
        <v>0</v>
      </c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>
        <f t="shared" si="11"/>
        <v>0</v>
      </c>
      <c r="EU6" s="9"/>
      <c r="EV6" s="9"/>
      <c r="EW6" s="9"/>
      <c r="EX6" s="9"/>
      <c r="EY6" s="9"/>
      <c r="EZ6" s="9"/>
      <c r="FA6" s="9"/>
      <c r="FB6" s="9"/>
      <c r="FC6" s="9">
        <f t="shared" si="12"/>
        <v>0</v>
      </c>
      <c r="FD6" s="9" t="s">
        <v>38</v>
      </c>
      <c r="FE6" s="9">
        <v>50</v>
      </c>
      <c r="FF6" s="9"/>
      <c r="FG6" s="9">
        <v>1300</v>
      </c>
      <c r="FH6" s="9">
        <v>0.9</v>
      </c>
      <c r="FI6" s="9"/>
      <c r="FJ6" s="9"/>
      <c r="FK6" s="9">
        <v>120</v>
      </c>
      <c r="FL6" s="9"/>
      <c r="FM6" s="9"/>
      <c r="FN6" s="9"/>
      <c r="FO6" s="9">
        <f t="shared" si="13"/>
        <v>58500</v>
      </c>
      <c r="FP6" s="9"/>
      <c r="FQ6" s="9"/>
      <c r="FR6" s="9"/>
      <c r="FS6" s="9"/>
      <c r="FT6" s="9"/>
      <c r="FU6" s="9"/>
      <c r="FV6" s="9"/>
      <c r="FW6" s="9"/>
      <c r="FX6" s="9">
        <f t="shared" si="14"/>
        <v>58500</v>
      </c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>
        <f t="shared" si="15"/>
        <v>0</v>
      </c>
      <c r="GK6" s="9"/>
      <c r="GL6" s="9"/>
      <c r="GM6" s="9"/>
      <c r="GN6" s="9"/>
      <c r="GO6" s="9"/>
      <c r="GP6" s="9"/>
      <c r="GQ6" s="9"/>
      <c r="GR6" s="9"/>
      <c r="GS6" s="9">
        <f t="shared" si="16"/>
        <v>0</v>
      </c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>
        <f t="shared" si="17"/>
        <v>0</v>
      </c>
      <c r="HF6" s="9"/>
      <c r="HG6" s="9"/>
      <c r="HH6" s="9"/>
      <c r="HI6" s="9"/>
      <c r="HJ6" s="9"/>
      <c r="HK6" s="9"/>
      <c r="HL6" s="9"/>
      <c r="HM6" s="9"/>
      <c r="HN6" s="9">
        <f t="shared" si="18"/>
        <v>0</v>
      </c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>
        <f t="shared" si="19"/>
        <v>0</v>
      </c>
      <c r="IA6" s="9"/>
      <c r="IB6" s="9"/>
      <c r="IC6" s="9"/>
      <c r="ID6" s="9"/>
      <c r="IE6" s="9"/>
      <c r="IF6" s="9"/>
      <c r="IG6" s="9"/>
      <c r="IH6" s="9"/>
      <c r="II6" s="9">
        <f t="shared" si="20"/>
        <v>0</v>
      </c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>
        <f t="shared" si="21"/>
        <v>0</v>
      </c>
      <c r="IV6" s="9"/>
      <c r="IW6" s="9"/>
      <c r="IX6" s="9"/>
      <c r="IY6" s="9"/>
      <c r="IZ6" s="9"/>
      <c r="JA6" s="9"/>
      <c r="JB6" s="9"/>
      <c r="JC6" s="9"/>
      <c r="JD6" s="9">
        <f t="shared" si="22"/>
        <v>0</v>
      </c>
      <c r="JE6" s="9">
        <f t="shared" si="23"/>
        <v>0</v>
      </c>
      <c r="JF6" s="9">
        <f t="shared" si="24"/>
        <v>58500</v>
      </c>
      <c r="JG6" s="9">
        <f t="shared" si="25"/>
        <v>0</v>
      </c>
      <c r="JH6" s="9">
        <f t="shared" si="26"/>
        <v>0</v>
      </c>
      <c r="JI6" s="9">
        <f t="shared" si="27"/>
        <v>0</v>
      </c>
      <c r="JJ6" s="9">
        <f t="shared" si="28"/>
        <v>0</v>
      </c>
      <c r="JK6" s="9">
        <f t="shared" si="29"/>
        <v>0</v>
      </c>
      <c r="JL6" s="9">
        <f t="shared" si="30"/>
        <v>0</v>
      </c>
      <c r="JM6" s="9">
        <f t="shared" si="31"/>
        <v>0</v>
      </c>
      <c r="JN6" s="9">
        <f t="shared" si="32"/>
        <v>0</v>
      </c>
      <c r="JO6" s="9">
        <f t="shared" si="33"/>
        <v>-13014</v>
      </c>
      <c r="JP6" s="9">
        <f t="shared" si="34"/>
        <v>0</v>
      </c>
      <c r="JQ6" s="9">
        <f t="shared" si="35"/>
        <v>0</v>
      </c>
      <c r="JR6" s="9">
        <f t="shared" si="36"/>
        <v>0</v>
      </c>
      <c r="JS6" s="9">
        <f t="shared" si="37"/>
        <v>0</v>
      </c>
      <c r="JT6" s="9">
        <f t="shared" si="38"/>
        <v>0</v>
      </c>
      <c r="JU6" s="9">
        <f t="shared" si="39"/>
        <v>0</v>
      </c>
      <c r="JV6" s="9">
        <f t="shared" si="40"/>
        <v>0</v>
      </c>
      <c r="JW6" s="9">
        <f t="shared" si="41"/>
        <v>0</v>
      </c>
      <c r="JX6" s="9">
        <f t="shared" si="42"/>
        <v>0</v>
      </c>
      <c r="JY6" s="9">
        <f t="shared" si="43"/>
        <v>0</v>
      </c>
      <c r="JZ6" s="9">
        <f t="shared" si="44"/>
        <v>50</v>
      </c>
      <c r="KA6" s="9">
        <f t="shared" si="45"/>
        <v>0</v>
      </c>
      <c r="KB6" s="9">
        <f t="shared" si="46"/>
        <v>0</v>
      </c>
      <c r="KC6" s="9">
        <f t="shared" si="47"/>
        <v>0</v>
      </c>
      <c r="KD6" s="9">
        <f t="shared" si="48"/>
        <v>0</v>
      </c>
      <c r="KE6" s="9">
        <f t="shared" si="49"/>
        <v>0</v>
      </c>
      <c r="KF6" s="9">
        <f t="shared" si="50"/>
        <v>0</v>
      </c>
      <c r="KG6" s="9">
        <f t="shared" si="51"/>
        <v>0</v>
      </c>
      <c r="KH6" s="9">
        <f t="shared" si="52"/>
        <v>0</v>
      </c>
      <c r="KI6" s="9">
        <f t="shared" si="53"/>
        <v>0</v>
      </c>
      <c r="KJ6" s="9">
        <f t="shared" si="54"/>
        <v>0</v>
      </c>
      <c r="KK6" s="9">
        <f t="shared" si="55"/>
        <v>0</v>
      </c>
      <c r="KL6" s="9">
        <f>IF(ISERROR(FIND("初级",#REF!)),0,N6)</f>
        <v>0</v>
      </c>
      <c r="KM6" s="9">
        <f>IF(ISERROR(FIND("中级",#REF!)),0,N6)</f>
        <v>0</v>
      </c>
      <c r="KN6" s="9">
        <f>IF(ISERROR(FIND("高级",#REF!)),0,N6)</f>
        <v>0</v>
      </c>
      <c r="KO6" s="9">
        <f>IF(ISERROR(FIND("技师",#REF!)),0,N6)</f>
        <v>0</v>
      </c>
      <c r="KP6" s="9">
        <f>IF(ISERROR(FIND("高技",#REF!)),0,N6)</f>
        <v>0</v>
      </c>
      <c r="KQ6" s="9">
        <f>IF(ISERROR(FIND("专项",#REF!)),0,N6)</f>
        <v>0</v>
      </c>
      <c r="KR6" s="9">
        <f>IF(ISERROR(FIND("初级",#REF!)),0,O6)</f>
        <v>0</v>
      </c>
      <c r="KS6" s="9">
        <f>IF(ISERROR(FIND("中级",#REF!)),0,O6)</f>
        <v>0</v>
      </c>
      <c r="KT6" s="9">
        <f>IF(ISERROR(FIND("高级",#REF!)),0,O6)</f>
        <v>0</v>
      </c>
      <c r="KU6" s="9">
        <f>IF(ISERROR(FIND("技师",#REF!)),0,O6)</f>
        <v>0</v>
      </c>
      <c r="KV6" s="9">
        <f>IF(ISERROR(FIND("高技",#REF!)),0,O6)</f>
        <v>0</v>
      </c>
      <c r="KW6" s="9">
        <f>IF(ISERROR(FIND("专项",#REF!)),0,O6)</f>
        <v>0</v>
      </c>
      <c r="KX6" s="26" t="s">
        <v>96</v>
      </c>
      <c r="KY6" s="9" t="s">
        <v>90</v>
      </c>
      <c r="KZ6" s="9" t="s">
        <v>91</v>
      </c>
      <c r="LA6" s="26" t="s">
        <v>98</v>
      </c>
      <c r="LB6" s="26" t="s">
        <v>99</v>
      </c>
    </row>
    <row r="7" s="3" customFormat="1" ht="22.5" customHeight="1" spans="1:314">
      <c r="A7" s="9" t="s">
        <v>100</v>
      </c>
      <c r="B7" s="9" t="s">
        <v>101</v>
      </c>
      <c r="C7" s="9" t="s">
        <v>81</v>
      </c>
      <c r="D7" s="9" t="s">
        <v>82</v>
      </c>
      <c r="E7" s="9" t="s">
        <v>83</v>
      </c>
      <c r="F7" s="9" t="s">
        <v>84</v>
      </c>
      <c r="G7" s="9" t="s">
        <v>85</v>
      </c>
      <c r="H7" s="9"/>
      <c r="I7" s="9"/>
      <c r="J7" s="9"/>
      <c r="K7" s="9"/>
      <c r="L7" s="9"/>
      <c r="M7" s="9"/>
      <c r="N7" s="26" t="s">
        <v>102</v>
      </c>
      <c r="O7" s="9"/>
      <c r="P7" s="9" t="s">
        <v>87</v>
      </c>
      <c r="Q7" s="9" t="s">
        <v>88</v>
      </c>
      <c r="R7" s="9"/>
      <c r="S7" s="9"/>
      <c r="T7" s="9"/>
      <c r="U7" s="9"/>
      <c r="V7" s="9"/>
      <c r="W7" s="9"/>
      <c r="X7" s="26" t="s">
        <v>103</v>
      </c>
      <c r="Y7" s="9">
        <f t="shared" ref="Y7:AG7" si="57">AT7+BO7+CJ7+DE7+DZ7+EU7+FP7+GK7+HF7+IA7+IV7</f>
        <v>0</v>
      </c>
      <c r="Z7" s="9">
        <f t="shared" si="57"/>
        <v>0</v>
      </c>
      <c r="AA7" s="9">
        <f t="shared" si="57"/>
        <v>0</v>
      </c>
      <c r="AB7" s="9">
        <f t="shared" si="57"/>
        <v>0</v>
      </c>
      <c r="AC7" s="9">
        <f t="shared" si="57"/>
        <v>0</v>
      </c>
      <c r="AD7" s="9">
        <f t="shared" si="57"/>
        <v>0</v>
      </c>
      <c r="AE7" s="9">
        <f t="shared" si="57"/>
        <v>0</v>
      </c>
      <c r="AF7" s="9">
        <f t="shared" si="57"/>
        <v>0</v>
      </c>
      <c r="AG7" s="9">
        <f t="shared" si="57"/>
        <v>58500</v>
      </c>
      <c r="AH7" s="9"/>
      <c r="AI7" s="9"/>
      <c r="AJ7" s="9"/>
      <c r="AK7" s="9"/>
      <c r="AL7" s="9"/>
      <c r="AM7" s="9"/>
      <c r="AN7" s="9"/>
      <c r="AO7" s="9">
        <v>120</v>
      </c>
      <c r="AP7" s="9"/>
      <c r="AQ7" s="9"/>
      <c r="AR7" s="9"/>
      <c r="AS7" s="9">
        <f t="shared" si="1"/>
        <v>0</v>
      </c>
      <c r="AT7" s="9"/>
      <c r="AU7" s="9"/>
      <c r="AV7" s="9"/>
      <c r="AW7" s="9"/>
      <c r="AX7" s="9"/>
      <c r="AY7" s="9"/>
      <c r="AZ7" s="9"/>
      <c r="BA7" s="9"/>
      <c r="BB7" s="9">
        <f t="shared" si="2"/>
        <v>0</v>
      </c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>
        <f t="shared" si="3"/>
        <v>0</v>
      </c>
      <c r="BO7" s="9"/>
      <c r="BP7" s="9"/>
      <c r="BQ7" s="9"/>
      <c r="BR7" s="9"/>
      <c r="BS7" s="9"/>
      <c r="BT7" s="9"/>
      <c r="BU7" s="9"/>
      <c r="BV7" s="9"/>
      <c r="BW7" s="9">
        <f t="shared" si="4"/>
        <v>0</v>
      </c>
      <c r="BX7" s="9"/>
      <c r="BY7" s="9"/>
      <c r="BZ7" s="9"/>
      <c r="CA7" s="9"/>
      <c r="CB7" s="9"/>
      <c r="CC7" s="9"/>
      <c r="CD7" s="9"/>
      <c r="CE7" s="9">
        <v>120</v>
      </c>
      <c r="CF7" s="9"/>
      <c r="CG7" s="9"/>
      <c r="CH7" s="9"/>
      <c r="CI7" s="9">
        <f t="shared" si="5"/>
        <v>0</v>
      </c>
      <c r="CJ7" s="9"/>
      <c r="CK7" s="9"/>
      <c r="CL7" s="9"/>
      <c r="CM7" s="9"/>
      <c r="CN7" s="9"/>
      <c r="CO7" s="9"/>
      <c r="CP7" s="9"/>
      <c r="CQ7" s="9"/>
      <c r="CR7" s="9">
        <f t="shared" si="6"/>
        <v>0</v>
      </c>
      <c r="CS7" s="9"/>
      <c r="CT7" s="9"/>
      <c r="CU7" s="9"/>
      <c r="CV7" s="9"/>
      <c r="CW7" s="9"/>
      <c r="CX7" s="9"/>
      <c r="CY7" s="9"/>
      <c r="CZ7" s="9">
        <v>120</v>
      </c>
      <c r="DA7" s="9"/>
      <c r="DB7" s="9"/>
      <c r="DC7" s="9"/>
      <c r="DD7" s="9">
        <f t="shared" si="7"/>
        <v>0</v>
      </c>
      <c r="DE7" s="9"/>
      <c r="DF7" s="9"/>
      <c r="DG7" s="9"/>
      <c r="DH7" s="9"/>
      <c r="DI7" s="9"/>
      <c r="DJ7" s="9"/>
      <c r="DK7" s="9"/>
      <c r="DL7" s="9"/>
      <c r="DM7" s="9">
        <f t="shared" si="8"/>
        <v>0</v>
      </c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>
        <f t="shared" si="9"/>
        <v>0</v>
      </c>
      <c r="DZ7" s="9"/>
      <c r="EA7" s="9"/>
      <c r="EB7" s="9"/>
      <c r="EC7" s="9"/>
      <c r="ED7" s="9"/>
      <c r="EE7" s="9"/>
      <c r="EF7" s="9"/>
      <c r="EG7" s="9"/>
      <c r="EH7" s="9">
        <f t="shared" si="10"/>
        <v>0</v>
      </c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>
        <f t="shared" si="11"/>
        <v>0</v>
      </c>
      <c r="EU7" s="9"/>
      <c r="EV7" s="9"/>
      <c r="EW7" s="9"/>
      <c r="EX7" s="9"/>
      <c r="EY7" s="9"/>
      <c r="EZ7" s="9"/>
      <c r="FA7" s="9"/>
      <c r="FB7" s="9"/>
      <c r="FC7" s="9">
        <f t="shared" si="12"/>
        <v>0</v>
      </c>
      <c r="FD7" s="9" t="s">
        <v>38</v>
      </c>
      <c r="FE7" s="9">
        <v>50</v>
      </c>
      <c r="FF7" s="9"/>
      <c r="FG7" s="9">
        <v>1300</v>
      </c>
      <c r="FH7" s="9">
        <v>0.9</v>
      </c>
      <c r="FI7" s="9"/>
      <c r="FJ7" s="9"/>
      <c r="FK7" s="9">
        <v>120</v>
      </c>
      <c r="FL7" s="9"/>
      <c r="FM7" s="9"/>
      <c r="FN7" s="9"/>
      <c r="FO7" s="9">
        <f t="shared" si="13"/>
        <v>58500</v>
      </c>
      <c r="FP7" s="9"/>
      <c r="FQ7" s="9"/>
      <c r="FR7" s="9"/>
      <c r="FS7" s="9"/>
      <c r="FT7" s="9"/>
      <c r="FU7" s="9"/>
      <c r="FV7" s="9"/>
      <c r="FW7" s="9"/>
      <c r="FX7" s="9">
        <f t="shared" si="14"/>
        <v>58500</v>
      </c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>
        <f t="shared" si="15"/>
        <v>0</v>
      </c>
      <c r="GK7" s="9"/>
      <c r="GL7" s="9"/>
      <c r="GM7" s="9"/>
      <c r="GN7" s="9"/>
      <c r="GO7" s="9"/>
      <c r="GP7" s="9"/>
      <c r="GQ7" s="9"/>
      <c r="GR7" s="9"/>
      <c r="GS7" s="9">
        <f t="shared" si="16"/>
        <v>0</v>
      </c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>
        <f t="shared" si="17"/>
        <v>0</v>
      </c>
      <c r="HF7" s="9"/>
      <c r="HG7" s="9"/>
      <c r="HH7" s="9"/>
      <c r="HI7" s="9"/>
      <c r="HJ7" s="9"/>
      <c r="HK7" s="9"/>
      <c r="HL7" s="9"/>
      <c r="HM7" s="9"/>
      <c r="HN7" s="9">
        <f t="shared" si="18"/>
        <v>0</v>
      </c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>
        <f t="shared" si="19"/>
        <v>0</v>
      </c>
      <c r="IA7" s="9"/>
      <c r="IB7" s="9"/>
      <c r="IC7" s="9"/>
      <c r="ID7" s="9"/>
      <c r="IE7" s="9"/>
      <c r="IF7" s="9"/>
      <c r="IG7" s="9"/>
      <c r="IH7" s="9"/>
      <c r="II7" s="9">
        <f t="shared" si="20"/>
        <v>0</v>
      </c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>
        <f t="shared" si="21"/>
        <v>0</v>
      </c>
      <c r="IV7" s="9"/>
      <c r="IW7" s="9"/>
      <c r="IX7" s="9"/>
      <c r="IY7" s="9"/>
      <c r="IZ7" s="9"/>
      <c r="JA7" s="9"/>
      <c r="JB7" s="9"/>
      <c r="JC7" s="9"/>
      <c r="JD7" s="9">
        <f t="shared" si="22"/>
        <v>0</v>
      </c>
      <c r="JE7" s="9">
        <f t="shared" si="23"/>
        <v>0</v>
      </c>
      <c r="JF7" s="9">
        <f t="shared" si="24"/>
        <v>58500</v>
      </c>
      <c r="JG7" s="9">
        <f t="shared" si="25"/>
        <v>0</v>
      </c>
      <c r="JH7" s="9">
        <f t="shared" si="26"/>
        <v>0</v>
      </c>
      <c r="JI7" s="9">
        <f t="shared" si="27"/>
        <v>0</v>
      </c>
      <c r="JJ7" s="9">
        <f t="shared" si="28"/>
        <v>0</v>
      </c>
      <c r="JK7" s="9">
        <f t="shared" si="29"/>
        <v>0</v>
      </c>
      <c r="JL7" s="9">
        <f t="shared" si="30"/>
        <v>0</v>
      </c>
      <c r="JM7" s="9">
        <f t="shared" si="31"/>
        <v>0</v>
      </c>
      <c r="JN7" s="9">
        <f t="shared" si="32"/>
        <v>0</v>
      </c>
      <c r="JO7" s="9">
        <f t="shared" si="33"/>
        <v>-27378</v>
      </c>
      <c r="JP7" s="9">
        <f t="shared" si="34"/>
        <v>0</v>
      </c>
      <c r="JQ7" s="9">
        <f t="shared" si="35"/>
        <v>0</v>
      </c>
      <c r="JR7" s="9">
        <f t="shared" si="36"/>
        <v>0</v>
      </c>
      <c r="JS7" s="9">
        <f t="shared" si="37"/>
        <v>0</v>
      </c>
      <c r="JT7" s="9">
        <f t="shared" si="38"/>
        <v>0</v>
      </c>
      <c r="JU7" s="9">
        <f t="shared" si="39"/>
        <v>0</v>
      </c>
      <c r="JV7" s="9">
        <f t="shared" si="40"/>
        <v>0</v>
      </c>
      <c r="JW7" s="9">
        <f t="shared" si="41"/>
        <v>0</v>
      </c>
      <c r="JX7" s="9">
        <f t="shared" si="42"/>
        <v>0</v>
      </c>
      <c r="JY7" s="9">
        <f t="shared" si="43"/>
        <v>0</v>
      </c>
      <c r="JZ7" s="9">
        <f t="shared" si="44"/>
        <v>50</v>
      </c>
      <c r="KA7" s="9">
        <f t="shared" si="45"/>
        <v>0</v>
      </c>
      <c r="KB7" s="9">
        <f t="shared" si="46"/>
        <v>0</v>
      </c>
      <c r="KC7" s="9">
        <f t="shared" si="47"/>
        <v>0</v>
      </c>
      <c r="KD7" s="9">
        <f t="shared" si="48"/>
        <v>0</v>
      </c>
      <c r="KE7" s="9">
        <f t="shared" si="49"/>
        <v>0</v>
      </c>
      <c r="KF7" s="9">
        <f t="shared" si="50"/>
        <v>0</v>
      </c>
      <c r="KG7" s="9">
        <f t="shared" si="51"/>
        <v>0</v>
      </c>
      <c r="KH7" s="9">
        <f t="shared" si="52"/>
        <v>0</v>
      </c>
      <c r="KI7" s="9">
        <f t="shared" si="53"/>
        <v>0</v>
      </c>
      <c r="KJ7" s="9">
        <f t="shared" si="54"/>
        <v>0</v>
      </c>
      <c r="KK7" s="9">
        <f t="shared" si="55"/>
        <v>0</v>
      </c>
      <c r="KL7" s="9">
        <f>IF(ISERROR(FIND("初级",#REF!)),0,N7)</f>
        <v>0</v>
      </c>
      <c r="KM7" s="9">
        <f>IF(ISERROR(FIND("中级",#REF!)),0,N7)</f>
        <v>0</v>
      </c>
      <c r="KN7" s="9">
        <f>IF(ISERROR(FIND("高级",#REF!)),0,N7)</f>
        <v>0</v>
      </c>
      <c r="KO7" s="9">
        <f>IF(ISERROR(FIND("技师",#REF!)),0,N7)</f>
        <v>0</v>
      </c>
      <c r="KP7" s="9">
        <f>IF(ISERROR(FIND("高技",#REF!)),0,N7)</f>
        <v>0</v>
      </c>
      <c r="KQ7" s="9">
        <f>IF(ISERROR(FIND("专项",#REF!)),0,N7)</f>
        <v>0</v>
      </c>
      <c r="KR7" s="9">
        <f>IF(ISERROR(FIND("初级",#REF!)),0,O7)</f>
        <v>0</v>
      </c>
      <c r="KS7" s="9">
        <f>IF(ISERROR(FIND("中级",#REF!)),0,O7)</f>
        <v>0</v>
      </c>
      <c r="KT7" s="9">
        <f>IF(ISERROR(FIND("高级",#REF!)),0,O7)</f>
        <v>0</v>
      </c>
      <c r="KU7" s="9">
        <f>IF(ISERROR(FIND("技师",#REF!)),0,O7)</f>
        <v>0</v>
      </c>
      <c r="KV7" s="9">
        <f>IF(ISERROR(FIND("高技",#REF!)),0,O7)</f>
        <v>0</v>
      </c>
      <c r="KW7" s="9">
        <f>IF(ISERROR(FIND("专项",#REF!)),0,O7)</f>
        <v>0</v>
      </c>
      <c r="KX7" s="26" t="s">
        <v>102</v>
      </c>
      <c r="KY7" s="9" t="s">
        <v>90</v>
      </c>
      <c r="KZ7" s="9" t="s">
        <v>91</v>
      </c>
      <c r="LA7" s="26" t="s">
        <v>104</v>
      </c>
      <c r="LB7" s="26" t="s">
        <v>105</v>
      </c>
    </row>
    <row r="8" s="3" customFormat="1" ht="22.5" customHeight="1" spans="1:314">
      <c r="A8" s="9" t="s">
        <v>106</v>
      </c>
      <c r="B8" s="9" t="s">
        <v>107</v>
      </c>
      <c r="C8" s="9" t="s">
        <v>81</v>
      </c>
      <c r="D8" s="9" t="s">
        <v>82</v>
      </c>
      <c r="E8" s="9" t="s">
        <v>83</v>
      </c>
      <c r="F8" s="9" t="s">
        <v>84</v>
      </c>
      <c r="G8" s="9" t="s">
        <v>85</v>
      </c>
      <c r="H8" s="9"/>
      <c r="I8" s="9"/>
      <c r="J8" s="9"/>
      <c r="K8" s="9"/>
      <c r="L8" s="9"/>
      <c r="M8" s="9"/>
      <c r="N8" s="26" t="s">
        <v>96</v>
      </c>
      <c r="O8" s="9"/>
      <c r="P8" s="9" t="s">
        <v>87</v>
      </c>
      <c r="Q8" s="9" t="s">
        <v>88</v>
      </c>
      <c r="R8" s="9"/>
      <c r="S8" s="9"/>
      <c r="T8" s="9"/>
      <c r="U8" s="9"/>
      <c r="V8" s="9"/>
      <c r="W8" s="9"/>
      <c r="X8" s="26" t="s">
        <v>97</v>
      </c>
      <c r="Y8" s="9">
        <f t="shared" ref="Y8:AG8" si="58">AT8+BO8+CJ8+DE8+DZ8+EU8+FP8+GK8+HF8+IA8+IV8</f>
        <v>0</v>
      </c>
      <c r="Z8" s="9">
        <f t="shared" si="58"/>
        <v>0</v>
      </c>
      <c r="AA8" s="9">
        <f t="shared" si="58"/>
        <v>0</v>
      </c>
      <c r="AB8" s="9">
        <f t="shared" si="58"/>
        <v>0</v>
      </c>
      <c r="AC8" s="9">
        <f t="shared" si="58"/>
        <v>0</v>
      </c>
      <c r="AD8" s="9">
        <f t="shared" si="58"/>
        <v>0</v>
      </c>
      <c r="AE8" s="9">
        <f t="shared" si="58"/>
        <v>0</v>
      </c>
      <c r="AF8" s="9">
        <f t="shared" si="58"/>
        <v>0</v>
      </c>
      <c r="AG8" s="9">
        <f t="shared" si="58"/>
        <v>58500</v>
      </c>
      <c r="AH8" s="9"/>
      <c r="AI8" s="9"/>
      <c r="AJ8" s="9"/>
      <c r="AK8" s="9"/>
      <c r="AL8" s="9"/>
      <c r="AM8" s="9"/>
      <c r="AN8" s="9"/>
      <c r="AO8" s="9">
        <v>120</v>
      </c>
      <c r="AP8" s="9"/>
      <c r="AQ8" s="9"/>
      <c r="AR8" s="9"/>
      <c r="AS8" s="9">
        <f t="shared" si="1"/>
        <v>0</v>
      </c>
      <c r="AT8" s="9"/>
      <c r="AU8" s="9"/>
      <c r="AV8" s="9"/>
      <c r="AW8" s="9"/>
      <c r="AX8" s="9"/>
      <c r="AY8" s="9"/>
      <c r="AZ8" s="9"/>
      <c r="BA8" s="9"/>
      <c r="BB8" s="9">
        <f t="shared" si="2"/>
        <v>0</v>
      </c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>
        <f t="shared" si="3"/>
        <v>0</v>
      </c>
      <c r="BO8" s="9"/>
      <c r="BP8" s="9"/>
      <c r="BQ8" s="9"/>
      <c r="BR8" s="9"/>
      <c r="BS8" s="9"/>
      <c r="BT8" s="9"/>
      <c r="BU8" s="9"/>
      <c r="BV8" s="9"/>
      <c r="BW8" s="9">
        <f t="shared" si="4"/>
        <v>0</v>
      </c>
      <c r="BX8" s="9"/>
      <c r="BY8" s="9"/>
      <c r="BZ8" s="9"/>
      <c r="CA8" s="9"/>
      <c r="CB8" s="9"/>
      <c r="CC8" s="9"/>
      <c r="CD8" s="9"/>
      <c r="CE8" s="9">
        <v>120</v>
      </c>
      <c r="CF8" s="9"/>
      <c r="CG8" s="9"/>
      <c r="CH8" s="9"/>
      <c r="CI8" s="9">
        <f t="shared" si="5"/>
        <v>0</v>
      </c>
      <c r="CJ8" s="9"/>
      <c r="CK8" s="9"/>
      <c r="CL8" s="9"/>
      <c r="CM8" s="9"/>
      <c r="CN8" s="9"/>
      <c r="CO8" s="9"/>
      <c r="CP8" s="9"/>
      <c r="CQ8" s="9"/>
      <c r="CR8" s="9">
        <f t="shared" si="6"/>
        <v>0</v>
      </c>
      <c r="CS8" s="9"/>
      <c r="CT8" s="9"/>
      <c r="CU8" s="9"/>
      <c r="CV8" s="9"/>
      <c r="CW8" s="9"/>
      <c r="CX8" s="9"/>
      <c r="CY8" s="9"/>
      <c r="CZ8" s="9">
        <v>120</v>
      </c>
      <c r="DA8" s="9"/>
      <c r="DB8" s="9"/>
      <c r="DC8" s="9"/>
      <c r="DD8" s="9">
        <f t="shared" si="7"/>
        <v>0</v>
      </c>
      <c r="DE8" s="9"/>
      <c r="DF8" s="9"/>
      <c r="DG8" s="9"/>
      <c r="DH8" s="9"/>
      <c r="DI8" s="9"/>
      <c r="DJ8" s="9"/>
      <c r="DK8" s="9"/>
      <c r="DL8" s="9"/>
      <c r="DM8" s="9">
        <f t="shared" si="8"/>
        <v>0</v>
      </c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>
        <f t="shared" si="9"/>
        <v>0</v>
      </c>
      <c r="DZ8" s="9"/>
      <c r="EA8" s="9"/>
      <c r="EB8" s="9"/>
      <c r="EC8" s="9"/>
      <c r="ED8" s="9"/>
      <c r="EE8" s="9"/>
      <c r="EF8" s="9"/>
      <c r="EG8" s="9"/>
      <c r="EH8" s="9">
        <f t="shared" si="10"/>
        <v>0</v>
      </c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>
        <f t="shared" si="11"/>
        <v>0</v>
      </c>
      <c r="EU8" s="9"/>
      <c r="EV8" s="9"/>
      <c r="EW8" s="9"/>
      <c r="EX8" s="9"/>
      <c r="EY8" s="9"/>
      <c r="EZ8" s="9"/>
      <c r="FA8" s="9"/>
      <c r="FB8" s="9"/>
      <c r="FC8" s="9">
        <f t="shared" si="12"/>
        <v>0</v>
      </c>
      <c r="FD8" s="9" t="s">
        <v>38</v>
      </c>
      <c r="FE8" s="9">
        <v>50</v>
      </c>
      <c r="FF8" s="9"/>
      <c r="FG8" s="9">
        <v>1300</v>
      </c>
      <c r="FH8" s="9">
        <v>0.9</v>
      </c>
      <c r="FI8" s="9"/>
      <c r="FJ8" s="9"/>
      <c r="FK8" s="9">
        <v>120</v>
      </c>
      <c r="FL8" s="9"/>
      <c r="FM8" s="9"/>
      <c r="FN8" s="9"/>
      <c r="FO8" s="9">
        <f t="shared" si="13"/>
        <v>58500</v>
      </c>
      <c r="FP8" s="9"/>
      <c r="FQ8" s="9"/>
      <c r="FR8" s="9"/>
      <c r="FS8" s="9"/>
      <c r="FT8" s="9"/>
      <c r="FU8" s="9"/>
      <c r="FV8" s="9"/>
      <c r="FW8" s="9"/>
      <c r="FX8" s="9">
        <f t="shared" si="14"/>
        <v>58500</v>
      </c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>
        <f t="shared" si="15"/>
        <v>0</v>
      </c>
      <c r="GK8" s="9"/>
      <c r="GL8" s="9"/>
      <c r="GM8" s="9"/>
      <c r="GN8" s="9"/>
      <c r="GO8" s="9"/>
      <c r="GP8" s="9"/>
      <c r="GQ8" s="9"/>
      <c r="GR8" s="9"/>
      <c r="GS8" s="9">
        <f t="shared" si="16"/>
        <v>0</v>
      </c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>
        <f t="shared" si="17"/>
        <v>0</v>
      </c>
      <c r="HF8" s="9"/>
      <c r="HG8" s="9"/>
      <c r="HH8" s="9"/>
      <c r="HI8" s="9"/>
      <c r="HJ8" s="9"/>
      <c r="HK8" s="9"/>
      <c r="HL8" s="9"/>
      <c r="HM8" s="9"/>
      <c r="HN8" s="9">
        <f t="shared" si="18"/>
        <v>0</v>
      </c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>
        <f t="shared" si="19"/>
        <v>0</v>
      </c>
      <c r="IA8" s="9"/>
      <c r="IB8" s="9"/>
      <c r="IC8" s="9"/>
      <c r="ID8" s="9"/>
      <c r="IE8" s="9"/>
      <c r="IF8" s="9"/>
      <c r="IG8" s="9"/>
      <c r="IH8" s="9"/>
      <c r="II8" s="9">
        <f t="shared" si="20"/>
        <v>0</v>
      </c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>
        <f t="shared" si="21"/>
        <v>0</v>
      </c>
      <c r="IV8" s="9"/>
      <c r="IW8" s="9"/>
      <c r="IX8" s="9"/>
      <c r="IY8" s="9"/>
      <c r="IZ8" s="9"/>
      <c r="JA8" s="9"/>
      <c r="JB8" s="9"/>
      <c r="JC8" s="9"/>
      <c r="JD8" s="9">
        <f t="shared" si="22"/>
        <v>0</v>
      </c>
      <c r="JE8" s="9">
        <f t="shared" si="23"/>
        <v>0</v>
      </c>
      <c r="JF8" s="9">
        <f t="shared" si="24"/>
        <v>58500</v>
      </c>
      <c r="JG8" s="9">
        <f t="shared" si="25"/>
        <v>0</v>
      </c>
      <c r="JH8" s="9">
        <f t="shared" si="26"/>
        <v>0</v>
      </c>
      <c r="JI8" s="9">
        <f t="shared" si="27"/>
        <v>0</v>
      </c>
      <c r="JJ8" s="9">
        <f t="shared" si="28"/>
        <v>0</v>
      </c>
      <c r="JK8" s="9">
        <f t="shared" si="29"/>
        <v>0</v>
      </c>
      <c r="JL8" s="9">
        <f t="shared" si="30"/>
        <v>0</v>
      </c>
      <c r="JM8" s="9">
        <f t="shared" si="31"/>
        <v>0</v>
      </c>
      <c r="JN8" s="9">
        <f t="shared" si="32"/>
        <v>0</v>
      </c>
      <c r="JO8" s="9">
        <f t="shared" si="33"/>
        <v>-13014</v>
      </c>
      <c r="JP8" s="9">
        <f t="shared" si="34"/>
        <v>0</v>
      </c>
      <c r="JQ8" s="9">
        <f t="shared" si="35"/>
        <v>0</v>
      </c>
      <c r="JR8" s="9">
        <f t="shared" si="36"/>
        <v>0</v>
      </c>
      <c r="JS8" s="9">
        <f t="shared" si="37"/>
        <v>0</v>
      </c>
      <c r="JT8" s="9">
        <f t="shared" si="38"/>
        <v>0</v>
      </c>
      <c r="JU8" s="9">
        <f t="shared" si="39"/>
        <v>0</v>
      </c>
      <c r="JV8" s="9">
        <f t="shared" si="40"/>
        <v>0</v>
      </c>
      <c r="JW8" s="9">
        <f t="shared" si="41"/>
        <v>0</v>
      </c>
      <c r="JX8" s="9">
        <f t="shared" si="42"/>
        <v>0</v>
      </c>
      <c r="JY8" s="9">
        <f t="shared" si="43"/>
        <v>0</v>
      </c>
      <c r="JZ8" s="9">
        <f t="shared" si="44"/>
        <v>50</v>
      </c>
      <c r="KA8" s="9">
        <f t="shared" si="45"/>
        <v>0</v>
      </c>
      <c r="KB8" s="9">
        <f t="shared" si="46"/>
        <v>0</v>
      </c>
      <c r="KC8" s="9">
        <f t="shared" si="47"/>
        <v>0</v>
      </c>
      <c r="KD8" s="9">
        <f t="shared" si="48"/>
        <v>0</v>
      </c>
      <c r="KE8" s="9">
        <f t="shared" si="49"/>
        <v>0</v>
      </c>
      <c r="KF8" s="9">
        <f t="shared" si="50"/>
        <v>0</v>
      </c>
      <c r="KG8" s="9">
        <f t="shared" si="51"/>
        <v>0</v>
      </c>
      <c r="KH8" s="9">
        <f t="shared" si="52"/>
        <v>0</v>
      </c>
      <c r="KI8" s="9">
        <f t="shared" si="53"/>
        <v>0</v>
      </c>
      <c r="KJ8" s="9">
        <f t="shared" si="54"/>
        <v>0</v>
      </c>
      <c r="KK8" s="9">
        <f t="shared" si="55"/>
        <v>0</v>
      </c>
      <c r="KL8" s="9">
        <f>IF(ISERROR(FIND("初级",#REF!)),0,N8)</f>
        <v>0</v>
      </c>
      <c r="KM8" s="9">
        <f>IF(ISERROR(FIND("中级",#REF!)),0,N8)</f>
        <v>0</v>
      </c>
      <c r="KN8" s="9">
        <f>IF(ISERROR(FIND("高级",#REF!)),0,N8)</f>
        <v>0</v>
      </c>
      <c r="KO8" s="9">
        <f>IF(ISERROR(FIND("技师",#REF!)),0,N8)</f>
        <v>0</v>
      </c>
      <c r="KP8" s="9">
        <f>IF(ISERROR(FIND("高技",#REF!)),0,N8)</f>
        <v>0</v>
      </c>
      <c r="KQ8" s="9">
        <f>IF(ISERROR(FIND("专项",#REF!)),0,N8)</f>
        <v>0</v>
      </c>
      <c r="KR8" s="9">
        <f>IF(ISERROR(FIND("初级",#REF!)),0,O8)</f>
        <v>0</v>
      </c>
      <c r="KS8" s="9">
        <f>IF(ISERROR(FIND("中级",#REF!)),0,O8)</f>
        <v>0</v>
      </c>
      <c r="KT8" s="9">
        <f>IF(ISERROR(FIND("高级",#REF!)),0,O8)</f>
        <v>0</v>
      </c>
      <c r="KU8" s="9">
        <f>IF(ISERROR(FIND("技师",#REF!)),0,O8)</f>
        <v>0</v>
      </c>
      <c r="KV8" s="9">
        <f>IF(ISERROR(FIND("高技",#REF!)),0,O8)</f>
        <v>0</v>
      </c>
      <c r="KW8" s="9">
        <f>IF(ISERROR(FIND("专项",#REF!)),0,O8)</f>
        <v>0</v>
      </c>
      <c r="KX8" s="26" t="s">
        <v>96</v>
      </c>
      <c r="KY8" s="9" t="s">
        <v>90</v>
      </c>
      <c r="KZ8" s="9" t="s">
        <v>91</v>
      </c>
      <c r="LA8" s="26" t="s">
        <v>98</v>
      </c>
      <c r="LB8" s="26" t="s">
        <v>99</v>
      </c>
    </row>
    <row r="9" s="3" customFormat="1" ht="22.5" customHeight="1" spans="1:314">
      <c r="A9" s="9" t="s">
        <v>108</v>
      </c>
      <c r="B9" s="9" t="s">
        <v>109</v>
      </c>
      <c r="C9" s="9" t="s">
        <v>81</v>
      </c>
      <c r="D9" s="9" t="s">
        <v>82</v>
      </c>
      <c r="E9" s="9" t="s">
        <v>83</v>
      </c>
      <c r="F9" s="9" t="s">
        <v>84</v>
      </c>
      <c r="G9" s="9" t="s">
        <v>85</v>
      </c>
      <c r="H9" s="9"/>
      <c r="I9" s="9"/>
      <c r="J9" s="9"/>
      <c r="K9" s="9"/>
      <c r="L9" s="9"/>
      <c r="M9" s="9"/>
      <c r="N9" s="26" t="s">
        <v>96</v>
      </c>
      <c r="O9" s="9"/>
      <c r="P9" s="9" t="s">
        <v>87</v>
      </c>
      <c r="Q9" s="9" t="s">
        <v>88</v>
      </c>
      <c r="R9" s="9"/>
      <c r="S9" s="9"/>
      <c r="T9" s="9"/>
      <c r="U9" s="9"/>
      <c r="V9" s="9"/>
      <c r="W9" s="9"/>
      <c r="X9" s="26" t="s">
        <v>97</v>
      </c>
      <c r="Y9" s="9">
        <f t="shared" ref="Y9:AG9" si="59">AT9+BO9+CJ9+DE9+DZ9+EU9+FP9+GK9+HF9+IA9+IV9</f>
        <v>0</v>
      </c>
      <c r="Z9" s="9">
        <f t="shared" si="59"/>
        <v>0</v>
      </c>
      <c r="AA9" s="9">
        <f t="shared" si="59"/>
        <v>0</v>
      </c>
      <c r="AB9" s="9">
        <f t="shared" si="59"/>
        <v>0</v>
      </c>
      <c r="AC9" s="9">
        <f t="shared" si="59"/>
        <v>0</v>
      </c>
      <c r="AD9" s="9">
        <f t="shared" si="59"/>
        <v>0</v>
      </c>
      <c r="AE9" s="9">
        <f t="shared" si="59"/>
        <v>0</v>
      </c>
      <c r="AF9" s="9">
        <f t="shared" si="59"/>
        <v>0</v>
      </c>
      <c r="AG9" s="9">
        <f t="shared" si="59"/>
        <v>58500</v>
      </c>
      <c r="AH9" s="9"/>
      <c r="AI9" s="9"/>
      <c r="AJ9" s="9"/>
      <c r="AK9" s="9"/>
      <c r="AL9" s="9"/>
      <c r="AM9" s="9"/>
      <c r="AN9" s="9"/>
      <c r="AO9" s="9">
        <v>120</v>
      </c>
      <c r="AP9" s="9"/>
      <c r="AQ9" s="9"/>
      <c r="AR9" s="9"/>
      <c r="AS9" s="9">
        <f t="shared" si="1"/>
        <v>0</v>
      </c>
      <c r="AT9" s="9"/>
      <c r="AU9" s="9"/>
      <c r="AV9" s="9"/>
      <c r="AW9" s="9"/>
      <c r="AX9" s="9"/>
      <c r="AY9" s="9"/>
      <c r="AZ9" s="9"/>
      <c r="BA9" s="9"/>
      <c r="BB9" s="9">
        <f t="shared" si="2"/>
        <v>0</v>
      </c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>
        <f t="shared" si="3"/>
        <v>0</v>
      </c>
      <c r="BO9" s="9"/>
      <c r="BP9" s="9"/>
      <c r="BQ9" s="9"/>
      <c r="BR9" s="9"/>
      <c r="BS9" s="9"/>
      <c r="BT9" s="9"/>
      <c r="BU9" s="9"/>
      <c r="BV9" s="9"/>
      <c r="BW9" s="9">
        <f t="shared" si="4"/>
        <v>0</v>
      </c>
      <c r="BX9" s="9"/>
      <c r="BY9" s="9"/>
      <c r="BZ9" s="9"/>
      <c r="CA9" s="9"/>
      <c r="CB9" s="9"/>
      <c r="CC9" s="9"/>
      <c r="CD9" s="9"/>
      <c r="CE9" s="9">
        <v>120</v>
      </c>
      <c r="CF9" s="9"/>
      <c r="CG9" s="9"/>
      <c r="CH9" s="9"/>
      <c r="CI9" s="9">
        <f t="shared" si="5"/>
        <v>0</v>
      </c>
      <c r="CJ9" s="9"/>
      <c r="CK9" s="9"/>
      <c r="CL9" s="9"/>
      <c r="CM9" s="9"/>
      <c r="CN9" s="9"/>
      <c r="CO9" s="9"/>
      <c r="CP9" s="9"/>
      <c r="CQ9" s="9"/>
      <c r="CR9" s="9">
        <f t="shared" si="6"/>
        <v>0</v>
      </c>
      <c r="CS9" s="9"/>
      <c r="CT9" s="9"/>
      <c r="CU9" s="9"/>
      <c r="CV9" s="9"/>
      <c r="CW9" s="9"/>
      <c r="CX9" s="9"/>
      <c r="CY9" s="9"/>
      <c r="CZ9" s="9">
        <v>120</v>
      </c>
      <c r="DA9" s="9"/>
      <c r="DB9" s="9"/>
      <c r="DC9" s="9"/>
      <c r="DD9" s="9">
        <f t="shared" si="7"/>
        <v>0</v>
      </c>
      <c r="DE9" s="9"/>
      <c r="DF9" s="9"/>
      <c r="DG9" s="9"/>
      <c r="DH9" s="9"/>
      <c r="DI9" s="9"/>
      <c r="DJ9" s="9"/>
      <c r="DK9" s="9"/>
      <c r="DL9" s="9"/>
      <c r="DM9" s="9">
        <f t="shared" si="8"/>
        <v>0</v>
      </c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>
        <f t="shared" si="9"/>
        <v>0</v>
      </c>
      <c r="DZ9" s="9"/>
      <c r="EA9" s="9"/>
      <c r="EB9" s="9"/>
      <c r="EC9" s="9"/>
      <c r="ED9" s="9"/>
      <c r="EE9" s="9"/>
      <c r="EF9" s="9"/>
      <c r="EG9" s="9"/>
      <c r="EH9" s="9">
        <f t="shared" si="10"/>
        <v>0</v>
      </c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>
        <f t="shared" si="11"/>
        <v>0</v>
      </c>
      <c r="EU9" s="9"/>
      <c r="EV9" s="9"/>
      <c r="EW9" s="9"/>
      <c r="EX9" s="9"/>
      <c r="EY9" s="9"/>
      <c r="EZ9" s="9"/>
      <c r="FA9" s="9"/>
      <c r="FB9" s="9"/>
      <c r="FC9" s="9">
        <f t="shared" si="12"/>
        <v>0</v>
      </c>
      <c r="FD9" s="9" t="s">
        <v>38</v>
      </c>
      <c r="FE9" s="9">
        <v>50</v>
      </c>
      <c r="FF9" s="9"/>
      <c r="FG9" s="9">
        <v>1300</v>
      </c>
      <c r="FH9" s="9">
        <v>0.9</v>
      </c>
      <c r="FI9" s="9"/>
      <c r="FJ9" s="9"/>
      <c r="FK9" s="9">
        <v>120</v>
      </c>
      <c r="FL9" s="9"/>
      <c r="FM9" s="9"/>
      <c r="FN9" s="9"/>
      <c r="FO9" s="9">
        <f t="shared" si="13"/>
        <v>58500</v>
      </c>
      <c r="FP9" s="9"/>
      <c r="FQ9" s="9"/>
      <c r="FR9" s="9"/>
      <c r="FS9" s="9"/>
      <c r="FT9" s="9"/>
      <c r="FU9" s="9"/>
      <c r="FV9" s="9"/>
      <c r="FW9" s="9"/>
      <c r="FX9" s="9">
        <f t="shared" si="14"/>
        <v>58500</v>
      </c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>
        <f t="shared" si="15"/>
        <v>0</v>
      </c>
      <c r="GK9" s="9"/>
      <c r="GL9" s="9"/>
      <c r="GM9" s="9"/>
      <c r="GN9" s="9"/>
      <c r="GO9" s="9"/>
      <c r="GP9" s="9"/>
      <c r="GQ9" s="9"/>
      <c r="GR9" s="9"/>
      <c r="GS9" s="9">
        <f t="shared" si="16"/>
        <v>0</v>
      </c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>
        <f t="shared" si="17"/>
        <v>0</v>
      </c>
      <c r="HF9" s="9"/>
      <c r="HG9" s="9"/>
      <c r="HH9" s="9"/>
      <c r="HI9" s="9"/>
      <c r="HJ9" s="9"/>
      <c r="HK9" s="9"/>
      <c r="HL9" s="9"/>
      <c r="HM9" s="9"/>
      <c r="HN9" s="9">
        <f t="shared" si="18"/>
        <v>0</v>
      </c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>
        <f t="shared" si="19"/>
        <v>0</v>
      </c>
      <c r="IA9" s="9"/>
      <c r="IB9" s="9"/>
      <c r="IC9" s="9"/>
      <c r="ID9" s="9"/>
      <c r="IE9" s="9"/>
      <c r="IF9" s="9"/>
      <c r="IG9" s="9"/>
      <c r="IH9" s="9"/>
      <c r="II9" s="9">
        <f t="shared" si="20"/>
        <v>0</v>
      </c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>
        <f t="shared" si="21"/>
        <v>0</v>
      </c>
      <c r="IV9" s="9"/>
      <c r="IW9" s="9"/>
      <c r="IX9" s="9"/>
      <c r="IY9" s="9"/>
      <c r="IZ9" s="9"/>
      <c r="JA9" s="9"/>
      <c r="JB9" s="9"/>
      <c r="JC9" s="9"/>
      <c r="JD9" s="9">
        <f t="shared" si="22"/>
        <v>0</v>
      </c>
      <c r="JE9" s="9">
        <f t="shared" si="23"/>
        <v>0</v>
      </c>
      <c r="JF9" s="9">
        <f t="shared" si="24"/>
        <v>58500</v>
      </c>
      <c r="JG9" s="9">
        <f t="shared" si="25"/>
        <v>0</v>
      </c>
      <c r="JH9" s="9">
        <f t="shared" si="26"/>
        <v>0</v>
      </c>
      <c r="JI9" s="9">
        <f t="shared" si="27"/>
        <v>0</v>
      </c>
      <c r="JJ9" s="9">
        <f t="shared" si="28"/>
        <v>0</v>
      </c>
      <c r="JK9" s="9">
        <f t="shared" si="29"/>
        <v>0</v>
      </c>
      <c r="JL9" s="9">
        <f t="shared" si="30"/>
        <v>0</v>
      </c>
      <c r="JM9" s="9">
        <f t="shared" si="31"/>
        <v>0</v>
      </c>
      <c r="JN9" s="9">
        <f t="shared" si="32"/>
        <v>0</v>
      </c>
      <c r="JO9" s="9">
        <f t="shared" si="33"/>
        <v>-13014</v>
      </c>
      <c r="JP9" s="9">
        <f t="shared" si="34"/>
        <v>0</v>
      </c>
      <c r="JQ9" s="9">
        <f t="shared" si="35"/>
        <v>0</v>
      </c>
      <c r="JR9" s="9">
        <f t="shared" si="36"/>
        <v>0</v>
      </c>
      <c r="JS9" s="9">
        <f t="shared" si="37"/>
        <v>0</v>
      </c>
      <c r="JT9" s="9">
        <f t="shared" si="38"/>
        <v>0</v>
      </c>
      <c r="JU9" s="9">
        <f t="shared" si="39"/>
        <v>0</v>
      </c>
      <c r="JV9" s="9">
        <f t="shared" si="40"/>
        <v>0</v>
      </c>
      <c r="JW9" s="9">
        <f t="shared" si="41"/>
        <v>0</v>
      </c>
      <c r="JX9" s="9">
        <f t="shared" si="42"/>
        <v>0</v>
      </c>
      <c r="JY9" s="9">
        <f t="shared" si="43"/>
        <v>0</v>
      </c>
      <c r="JZ9" s="9">
        <f t="shared" si="44"/>
        <v>50</v>
      </c>
      <c r="KA9" s="9">
        <f t="shared" si="45"/>
        <v>0</v>
      </c>
      <c r="KB9" s="9">
        <f t="shared" si="46"/>
        <v>0</v>
      </c>
      <c r="KC9" s="9">
        <f t="shared" si="47"/>
        <v>0</v>
      </c>
      <c r="KD9" s="9">
        <f t="shared" si="48"/>
        <v>0</v>
      </c>
      <c r="KE9" s="9">
        <f t="shared" si="49"/>
        <v>0</v>
      </c>
      <c r="KF9" s="9">
        <f t="shared" si="50"/>
        <v>0</v>
      </c>
      <c r="KG9" s="9">
        <f t="shared" si="51"/>
        <v>0</v>
      </c>
      <c r="KH9" s="9">
        <f t="shared" si="52"/>
        <v>0</v>
      </c>
      <c r="KI9" s="9">
        <f t="shared" si="53"/>
        <v>0</v>
      </c>
      <c r="KJ9" s="9">
        <f t="shared" si="54"/>
        <v>0</v>
      </c>
      <c r="KK9" s="9">
        <f t="shared" si="55"/>
        <v>0</v>
      </c>
      <c r="KL9" s="9">
        <f>IF(ISERROR(FIND("初级",#REF!)),0,N9)</f>
        <v>0</v>
      </c>
      <c r="KM9" s="9">
        <f>IF(ISERROR(FIND("中级",#REF!)),0,N9)</f>
        <v>0</v>
      </c>
      <c r="KN9" s="9">
        <f>IF(ISERROR(FIND("高级",#REF!)),0,N9)</f>
        <v>0</v>
      </c>
      <c r="KO9" s="9">
        <f>IF(ISERROR(FIND("技师",#REF!)),0,N9)</f>
        <v>0</v>
      </c>
      <c r="KP9" s="9">
        <f>IF(ISERROR(FIND("高技",#REF!)),0,N9)</f>
        <v>0</v>
      </c>
      <c r="KQ9" s="9">
        <f>IF(ISERROR(FIND("专项",#REF!)),0,N9)</f>
        <v>0</v>
      </c>
      <c r="KR9" s="9">
        <f>IF(ISERROR(FIND("初级",#REF!)),0,O9)</f>
        <v>0</v>
      </c>
      <c r="KS9" s="9">
        <f>IF(ISERROR(FIND("中级",#REF!)),0,O9)</f>
        <v>0</v>
      </c>
      <c r="KT9" s="9">
        <f>IF(ISERROR(FIND("高级",#REF!)),0,O9)</f>
        <v>0</v>
      </c>
      <c r="KU9" s="9">
        <f>IF(ISERROR(FIND("技师",#REF!)),0,O9)</f>
        <v>0</v>
      </c>
      <c r="KV9" s="9">
        <f>IF(ISERROR(FIND("高技",#REF!)),0,O9)</f>
        <v>0</v>
      </c>
      <c r="KW9" s="9">
        <f>IF(ISERROR(FIND("专项",#REF!)),0,O9)</f>
        <v>0</v>
      </c>
      <c r="KX9" s="26" t="s">
        <v>96</v>
      </c>
      <c r="KY9" s="9" t="s">
        <v>90</v>
      </c>
      <c r="KZ9" s="9" t="s">
        <v>91</v>
      </c>
      <c r="LA9" s="26" t="s">
        <v>98</v>
      </c>
      <c r="LB9" s="26" t="s">
        <v>99</v>
      </c>
    </row>
    <row r="10" s="3" customFormat="1" ht="22.5" customHeight="1" spans="1:314">
      <c r="A10" s="9" t="s">
        <v>110</v>
      </c>
      <c r="B10" s="9" t="s">
        <v>111</v>
      </c>
      <c r="C10" s="9" t="s">
        <v>81</v>
      </c>
      <c r="D10" s="9" t="s">
        <v>82</v>
      </c>
      <c r="E10" s="9" t="s">
        <v>83</v>
      </c>
      <c r="F10" s="9" t="s">
        <v>84</v>
      </c>
      <c r="G10" s="9" t="s">
        <v>85</v>
      </c>
      <c r="H10" s="9"/>
      <c r="I10" s="9"/>
      <c r="J10" s="9"/>
      <c r="K10" s="9"/>
      <c r="L10" s="9"/>
      <c r="M10" s="9"/>
      <c r="N10" s="26" t="s">
        <v>112</v>
      </c>
      <c r="O10" s="9"/>
      <c r="P10" s="9" t="s">
        <v>87</v>
      </c>
      <c r="Q10" s="9" t="s">
        <v>88</v>
      </c>
      <c r="R10" s="9"/>
      <c r="S10" s="9"/>
      <c r="T10" s="9"/>
      <c r="U10" s="9"/>
      <c r="V10" s="9"/>
      <c r="W10" s="9"/>
      <c r="X10" s="26" t="s">
        <v>113</v>
      </c>
      <c r="Y10" s="9">
        <f t="shared" ref="Y10:AG10" si="60">AT10+BO10+CJ10+DE10+DZ10+EU10+FP10+GK10+HF10+IA10+IV10</f>
        <v>0</v>
      </c>
      <c r="Z10" s="9">
        <f t="shared" si="60"/>
        <v>0</v>
      </c>
      <c r="AA10" s="9">
        <f t="shared" si="60"/>
        <v>0</v>
      </c>
      <c r="AB10" s="9">
        <f t="shared" si="60"/>
        <v>0</v>
      </c>
      <c r="AC10" s="9">
        <f t="shared" si="60"/>
        <v>0</v>
      </c>
      <c r="AD10" s="9">
        <f t="shared" si="60"/>
        <v>0</v>
      </c>
      <c r="AE10" s="9">
        <f t="shared" si="60"/>
        <v>0</v>
      </c>
      <c r="AF10" s="9">
        <f t="shared" si="60"/>
        <v>0</v>
      </c>
      <c r="AG10" s="9">
        <f t="shared" si="60"/>
        <v>58500</v>
      </c>
      <c r="AH10" s="9"/>
      <c r="AI10" s="9"/>
      <c r="AJ10" s="9"/>
      <c r="AK10" s="9"/>
      <c r="AL10" s="9"/>
      <c r="AM10" s="9"/>
      <c r="AN10" s="9"/>
      <c r="AO10" s="9">
        <v>120</v>
      </c>
      <c r="AP10" s="9"/>
      <c r="AQ10" s="9"/>
      <c r="AR10" s="9"/>
      <c r="AS10" s="9">
        <f t="shared" si="1"/>
        <v>0</v>
      </c>
      <c r="AT10" s="9"/>
      <c r="AU10" s="9"/>
      <c r="AV10" s="9"/>
      <c r="AW10" s="9"/>
      <c r="AX10" s="9"/>
      <c r="AY10" s="9"/>
      <c r="AZ10" s="9"/>
      <c r="BA10" s="9"/>
      <c r="BB10" s="9">
        <f t="shared" si="2"/>
        <v>0</v>
      </c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>
        <f t="shared" si="3"/>
        <v>0</v>
      </c>
      <c r="BO10" s="9"/>
      <c r="BP10" s="9"/>
      <c r="BQ10" s="9"/>
      <c r="BR10" s="9"/>
      <c r="BS10" s="9"/>
      <c r="BT10" s="9"/>
      <c r="BU10" s="9"/>
      <c r="BV10" s="9"/>
      <c r="BW10" s="9">
        <f t="shared" si="4"/>
        <v>0</v>
      </c>
      <c r="BX10" s="9"/>
      <c r="BY10" s="9"/>
      <c r="BZ10" s="9"/>
      <c r="CA10" s="9"/>
      <c r="CB10" s="9"/>
      <c r="CC10" s="9"/>
      <c r="CD10" s="9"/>
      <c r="CE10" s="9">
        <v>120</v>
      </c>
      <c r="CF10" s="9"/>
      <c r="CG10" s="9"/>
      <c r="CH10" s="9"/>
      <c r="CI10" s="9">
        <f t="shared" si="5"/>
        <v>0</v>
      </c>
      <c r="CJ10" s="9"/>
      <c r="CK10" s="9"/>
      <c r="CL10" s="9"/>
      <c r="CM10" s="9"/>
      <c r="CN10" s="9"/>
      <c r="CO10" s="9"/>
      <c r="CP10" s="9"/>
      <c r="CQ10" s="9"/>
      <c r="CR10" s="9">
        <f t="shared" si="6"/>
        <v>0</v>
      </c>
      <c r="CS10" s="9"/>
      <c r="CT10" s="9"/>
      <c r="CU10" s="9"/>
      <c r="CV10" s="9"/>
      <c r="CW10" s="9"/>
      <c r="CX10" s="9"/>
      <c r="CY10" s="9"/>
      <c r="CZ10" s="9">
        <v>120</v>
      </c>
      <c r="DA10" s="9"/>
      <c r="DB10" s="9"/>
      <c r="DC10" s="9"/>
      <c r="DD10" s="9">
        <f t="shared" si="7"/>
        <v>0</v>
      </c>
      <c r="DE10" s="9"/>
      <c r="DF10" s="9"/>
      <c r="DG10" s="9"/>
      <c r="DH10" s="9"/>
      <c r="DI10" s="9"/>
      <c r="DJ10" s="9"/>
      <c r="DK10" s="9"/>
      <c r="DL10" s="9"/>
      <c r="DM10" s="9">
        <f t="shared" si="8"/>
        <v>0</v>
      </c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>
        <f t="shared" si="9"/>
        <v>0</v>
      </c>
      <c r="DZ10" s="9"/>
      <c r="EA10" s="9"/>
      <c r="EB10" s="9"/>
      <c r="EC10" s="9"/>
      <c r="ED10" s="9"/>
      <c r="EE10" s="9"/>
      <c r="EF10" s="9"/>
      <c r="EG10" s="9"/>
      <c r="EH10" s="9">
        <f t="shared" si="10"/>
        <v>0</v>
      </c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>
        <f t="shared" si="11"/>
        <v>0</v>
      </c>
      <c r="EU10" s="9"/>
      <c r="EV10" s="9"/>
      <c r="EW10" s="9"/>
      <c r="EX10" s="9"/>
      <c r="EY10" s="9"/>
      <c r="EZ10" s="9"/>
      <c r="FA10" s="9"/>
      <c r="FB10" s="9"/>
      <c r="FC10" s="9">
        <f t="shared" si="12"/>
        <v>0</v>
      </c>
      <c r="FD10" s="9" t="s">
        <v>38</v>
      </c>
      <c r="FE10" s="9">
        <v>50</v>
      </c>
      <c r="FF10" s="9"/>
      <c r="FG10" s="9">
        <v>1300</v>
      </c>
      <c r="FH10" s="9">
        <v>0.9</v>
      </c>
      <c r="FI10" s="9"/>
      <c r="FJ10" s="9"/>
      <c r="FK10" s="9">
        <v>120</v>
      </c>
      <c r="FL10" s="9"/>
      <c r="FM10" s="9"/>
      <c r="FN10" s="9"/>
      <c r="FO10" s="9">
        <f t="shared" si="13"/>
        <v>58500</v>
      </c>
      <c r="FP10" s="9"/>
      <c r="FQ10" s="9"/>
      <c r="FR10" s="9"/>
      <c r="FS10" s="9"/>
      <c r="FT10" s="9"/>
      <c r="FU10" s="9"/>
      <c r="FV10" s="9"/>
      <c r="FW10" s="9"/>
      <c r="FX10" s="9">
        <f t="shared" si="14"/>
        <v>58500</v>
      </c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>
        <f t="shared" si="15"/>
        <v>0</v>
      </c>
      <c r="GK10" s="9"/>
      <c r="GL10" s="9"/>
      <c r="GM10" s="9"/>
      <c r="GN10" s="9"/>
      <c r="GO10" s="9"/>
      <c r="GP10" s="9"/>
      <c r="GQ10" s="9"/>
      <c r="GR10" s="9"/>
      <c r="GS10" s="9">
        <f t="shared" si="16"/>
        <v>0</v>
      </c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>
        <f t="shared" si="17"/>
        <v>0</v>
      </c>
      <c r="HF10" s="9"/>
      <c r="HG10" s="9"/>
      <c r="HH10" s="9"/>
      <c r="HI10" s="9"/>
      <c r="HJ10" s="9"/>
      <c r="HK10" s="9"/>
      <c r="HL10" s="9"/>
      <c r="HM10" s="9"/>
      <c r="HN10" s="9">
        <f t="shared" si="18"/>
        <v>0</v>
      </c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>
        <f t="shared" si="19"/>
        <v>0</v>
      </c>
      <c r="IA10" s="9"/>
      <c r="IB10" s="9"/>
      <c r="IC10" s="9"/>
      <c r="ID10" s="9"/>
      <c r="IE10" s="9"/>
      <c r="IF10" s="9"/>
      <c r="IG10" s="9"/>
      <c r="IH10" s="9"/>
      <c r="II10" s="9">
        <f t="shared" si="20"/>
        <v>0</v>
      </c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>
        <f t="shared" si="21"/>
        <v>0</v>
      </c>
      <c r="IV10" s="9"/>
      <c r="IW10" s="9"/>
      <c r="IX10" s="9"/>
      <c r="IY10" s="9"/>
      <c r="IZ10" s="9"/>
      <c r="JA10" s="9"/>
      <c r="JB10" s="9"/>
      <c r="JC10" s="9"/>
      <c r="JD10" s="9">
        <f t="shared" si="22"/>
        <v>0</v>
      </c>
      <c r="JE10" s="9">
        <f t="shared" si="23"/>
        <v>0</v>
      </c>
      <c r="JF10" s="9">
        <f t="shared" si="24"/>
        <v>58500</v>
      </c>
      <c r="JG10" s="9">
        <f t="shared" si="25"/>
        <v>0</v>
      </c>
      <c r="JH10" s="9">
        <f t="shared" si="26"/>
        <v>0</v>
      </c>
      <c r="JI10" s="9">
        <f t="shared" si="27"/>
        <v>0</v>
      </c>
      <c r="JJ10" s="9">
        <f t="shared" si="28"/>
        <v>0</v>
      </c>
      <c r="JK10" s="9">
        <f t="shared" si="29"/>
        <v>0</v>
      </c>
      <c r="JL10" s="9">
        <f t="shared" si="30"/>
        <v>0</v>
      </c>
      <c r="JM10" s="9">
        <f t="shared" si="31"/>
        <v>0</v>
      </c>
      <c r="JN10" s="9">
        <f t="shared" si="32"/>
        <v>0</v>
      </c>
      <c r="JO10" s="9">
        <f t="shared" si="33"/>
        <v>-3438</v>
      </c>
      <c r="JP10" s="9">
        <f t="shared" si="34"/>
        <v>0</v>
      </c>
      <c r="JQ10" s="9">
        <f t="shared" si="35"/>
        <v>0</v>
      </c>
      <c r="JR10" s="9">
        <f t="shared" si="36"/>
        <v>0</v>
      </c>
      <c r="JS10" s="9">
        <f t="shared" si="37"/>
        <v>0</v>
      </c>
      <c r="JT10" s="9">
        <f t="shared" si="38"/>
        <v>0</v>
      </c>
      <c r="JU10" s="9">
        <f t="shared" si="39"/>
        <v>0</v>
      </c>
      <c r="JV10" s="9">
        <f t="shared" si="40"/>
        <v>0</v>
      </c>
      <c r="JW10" s="9">
        <f t="shared" si="41"/>
        <v>0</v>
      </c>
      <c r="JX10" s="9">
        <f t="shared" si="42"/>
        <v>0</v>
      </c>
      <c r="JY10" s="9">
        <f t="shared" si="43"/>
        <v>0</v>
      </c>
      <c r="JZ10" s="9">
        <f t="shared" si="44"/>
        <v>50</v>
      </c>
      <c r="KA10" s="9">
        <f t="shared" si="45"/>
        <v>0</v>
      </c>
      <c r="KB10" s="9">
        <f t="shared" si="46"/>
        <v>0</v>
      </c>
      <c r="KC10" s="9">
        <f t="shared" si="47"/>
        <v>0</v>
      </c>
      <c r="KD10" s="9">
        <f t="shared" si="48"/>
        <v>0</v>
      </c>
      <c r="KE10" s="9">
        <f t="shared" si="49"/>
        <v>0</v>
      </c>
      <c r="KF10" s="9">
        <f t="shared" si="50"/>
        <v>0</v>
      </c>
      <c r="KG10" s="9">
        <f t="shared" si="51"/>
        <v>0</v>
      </c>
      <c r="KH10" s="9">
        <f t="shared" si="52"/>
        <v>0</v>
      </c>
      <c r="KI10" s="9">
        <f t="shared" si="53"/>
        <v>0</v>
      </c>
      <c r="KJ10" s="9">
        <f t="shared" si="54"/>
        <v>0</v>
      </c>
      <c r="KK10" s="9">
        <f t="shared" si="55"/>
        <v>0</v>
      </c>
      <c r="KL10" s="9">
        <f>IF(ISERROR(FIND("初级",#REF!)),0,N10)</f>
        <v>0</v>
      </c>
      <c r="KM10" s="9">
        <f>IF(ISERROR(FIND("中级",#REF!)),0,N10)</f>
        <v>0</v>
      </c>
      <c r="KN10" s="9">
        <f>IF(ISERROR(FIND("高级",#REF!)),0,N10)</f>
        <v>0</v>
      </c>
      <c r="KO10" s="9">
        <f>IF(ISERROR(FIND("技师",#REF!)),0,N10)</f>
        <v>0</v>
      </c>
      <c r="KP10" s="9">
        <f>IF(ISERROR(FIND("高技",#REF!)),0,N10)</f>
        <v>0</v>
      </c>
      <c r="KQ10" s="9">
        <f>IF(ISERROR(FIND("专项",#REF!)),0,N10)</f>
        <v>0</v>
      </c>
      <c r="KR10" s="9">
        <f>IF(ISERROR(FIND("初级",#REF!)),0,O10)</f>
        <v>0</v>
      </c>
      <c r="KS10" s="9">
        <f>IF(ISERROR(FIND("中级",#REF!)),0,O10)</f>
        <v>0</v>
      </c>
      <c r="KT10" s="9">
        <f>IF(ISERROR(FIND("高级",#REF!)),0,O10)</f>
        <v>0</v>
      </c>
      <c r="KU10" s="9">
        <f>IF(ISERROR(FIND("技师",#REF!)),0,O10)</f>
        <v>0</v>
      </c>
      <c r="KV10" s="9">
        <f>IF(ISERROR(FIND("高技",#REF!)),0,O10)</f>
        <v>0</v>
      </c>
      <c r="KW10" s="9">
        <f>IF(ISERROR(FIND("专项",#REF!)),0,O10)</f>
        <v>0</v>
      </c>
      <c r="KX10" s="26" t="s">
        <v>112</v>
      </c>
      <c r="KY10" s="9" t="s">
        <v>90</v>
      </c>
      <c r="KZ10" s="9" t="s">
        <v>91</v>
      </c>
      <c r="LA10" s="26" t="s">
        <v>114</v>
      </c>
      <c r="LB10" s="26" t="s">
        <v>115</v>
      </c>
    </row>
    <row r="11" s="3" customFormat="1" ht="22.5" customHeight="1" spans="1:314">
      <c r="A11" s="9" t="s">
        <v>116</v>
      </c>
      <c r="B11" s="9" t="s">
        <v>117</v>
      </c>
      <c r="C11" s="9" t="s">
        <v>81</v>
      </c>
      <c r="D11" s="9" t="s">
        <v>82</v>
      </c>
      <c r="E11" s="9" t="s">
        <v>83</v>
      </c>
      <c r="F11" s="9" t="s">
        <v>84</v>
      </c>
      <c r="G11" s="9" t="s">
        <v>85</v>
      </c>
      <c r="H11" s="9"/>
      <c r="I11" s="9"/>
      <c r="J11" s="9"/>
      <c r="K11" s="9"/>
      <c r="L11" s="9"/>
      <c r="M11" s="9"/>
      <c r="N11" s="26" t="s">
        <v>118</v>
      </c>
      <c r="O11" s="9"/>
      <c r="P11" s="9" t="s">
        <v>87</v>
      </c>
      <c r="Q11" s="9" t="s">
        <v>88</v>
      </c>
      <c r="R11" s="9"/>
      <c r="S11" s="9"/>
      <c r="T11" s="9"/>
      <c r="U11" s="9"/>
      <c r="V11" s="9"/>
      <c r="W11" s="9"/>
      <c r="X11" s="26" t="s">
        <v>119</v>
      </c>
      <c r="Y11" s="9">
        <f t="shared" ref="Y11:AG11" si="61">AT11+BO11+CJ11+DE11+DZ11+EU11+FP11+GK11+HF11+IA11+IV11</f>
        <v>0</v>
      </c>
      <c r="Z11" s="9">
        <f t="shared" si="61"/>
        <v>0</v>
      </c>
      <c r="AA11" s="9">
        <f t="shared" si="61"/>
        <v>0</v>
      </c>
      <c r="AB11" s="9">
        <f t="shared" si="61"/>
        <v>0</v>
      </c>
      <c r="AC11" s="9">
        <f t="shared" si="61"/>
        <v>0</v>
      </c>
      <c r="AD11" s="9">
        <f t="shared" si="61"/>
        <v>0</v>
      </c>
      <c r="AE11" s="9">
        <f t="shared" si="61"/>
        <v>0</v>
      </c>
      <c r="AF11" s="9">
        <f t="shared" si="61"/>
        <v>0</v>
      </c>
      <c r="AG11" s="9">
        <f t="shared" si="61"/>
        <v>58500</v>
      </c>
      <c r="AH11" s="9"/>
      <c r="AI11" s="9"/>
      <c r="AJ11" s="9"/>
      <c r="AK11" s="9"/>
      <c r="AL11" s="9"/>
      <c r="AM11" s="9"/>
      <c r="AN11" s="9"/>
      <c r="AO11" s="9">
        <v>120</v>
      </c>
      <c r="AP11" s="9"/>
      <c r="AQ11" s="9"/>
      <c r="AR11" s="9"/>
      <c r="AS11" s="9">
        <f t="shared" si="1"/>
        <v>0</v>
      </c>
      <c r="AT11" s="9"/>
      <c r="AU11" s="9"/>
      <c r="AV11" s="9"/>
      <c r="AW11" s="9"/>
      <c r="AX11" s="9"/>
      <c r="AY11" s="9"/>
      <c r="AZ11" s="9"/>
      <c r="BA11" s="9"/>
      <c r="BB11" s="9">
        <f t="shared" si="2"/>
        <v>0</v>
      </c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>
        <f t="shared" si="3"/>
        <v>0</v>
      </c>
      <c r="BO11" s="9"/>
      <c r="BP11" s="9"/>
      <c r="BQ11" s="9"/>
      <c r="BR11" s="9"/>
      <c r="BS11" s="9"/>
      <c r="BT11" s="9"/>
      <c r="BU11" s="9"/>
      <c r="BV11" s="9"/>
      <c r="BW11" s="9">
        <f t="shared" si="4"/>
        <v>0</v>
      </c>
      <c r="BX11" s="9"/>
      <c r="BY11" s="9"/>
      <c r="BZ11" s="9"/>
      <c r="CA11" s="9"/>
      <c r="CB11" s="9"/>
      <c r="CC11" s="9"/>
      <c r="CD11" s="9"/>
      <c r="CE11" s="9">
        <v>120</v>
      </c>
      <c r="CF11" s="9"/>
      <c r="CG11" s="9"/>
      <c r="CH11" s="9"/>
      <c r="CI11" s="9">
        <f t="shared" si="5"/>
        <v>0</v>
      </c>
      <c r="CJ11" s="9"/>
      <c r="CK11" s="9"/>
      <c r="CL11" s="9"/>
      <c r="CM11" s="9"/>
      <c r="CN11" s="9"/>
      <c r="CO11" s="9"/>
      <c r="CP11" s="9"/>
      <c r="CQ11" s="9"/>
      <c r="CR11" s="9">
        <f t="shared" si="6"/>
        <v>0</v>
      </c>
      <c r="CS11" s="9"/>
      <c r="CT11" s="9"/>
      <c r="CU11" s="9"/>
      <c r="CV11" s="9"/>
      <c r="CW11" s="9"/>
      <c r="CX11" s="9"/>
      <c r="CY11" s="9"/>
      <c r="CZ11" s="9">
        <v>120</v>
      </c>
      <c r="DA11" s="9"/>
      <c r="DB11" s="9"/>
      <c r="DC11" s="9"/>
      <c r="DD11" s="9">
        <f t="shared" si="7"/>
        <v>0</v>
      </c>
      <c r="DE11" s="9"/>
      <c r="DF11" s="9"/>
      <c r="DG11" s="9"/>
      <c r="DH11" s="9"/>
      <c r="DI11" s="9"/>
      <c r="DJ11" s="9"/>
      <c r="DK11" s="9"/>
      <c r="DL11" s="9"/>
      <c r="DM11" s="9">
        <f t="shared" si="8"/>
        <v>0</v>
      </c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>
        <f t="shared" si="9"/>
        <v>0</v>
      </c>
      <c r="DZ11" s="9"/>
      <c r="EA11" s="9"/>
      <c r="EB11" s="9"/>
      <c r="EC11" s="9"/>
      <c r="ED11" s="9"/>
      <c r="EE11" s="9"/>
      <c r="EF11" s="9"/>
      <c r="EG11" s="9"/>
      <c r="EH11" s="9">
        <f t="shared" si="10"/>
        <v>0</v>
      </c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>
        <f t="shared" si="11"/>
        <v>0</v>
      </c>
      <c r="EU11" s="9"/>
      <c r="EV11" s="9"/>
      <c r="EW11" s="9"/>
      <c r="EX11" s="9"/>
      <c r="EY11" s="9"/>
      <c r="EZ11" s="9"/>
      <c r="FA11" s="9"/>
      <c r="FB11" s="9"/>
      <c r="FC11" s="9">
        <f t="shared" si="12"/>
        <v>0</v>
      </c>
      <c r="FD11" s="9" t="s">
        <v>38</v>
      </c>
      <c r="FE11" s="9">
        <v>50</v>
      </c>
      <c r="FF11" s="9"/>
      <c r="FG11" s="9">
        <v>1300</v>
      </c>
      <c r="FH11" s="9">
        <v>0.9</v>
      </c>
      <c r="FI11" s="9"/>
      <c r="FJ11" s="9"/>
      <c r="FK11" s="9">
        <v>120</v>
      </c>
      <c r="FL11" s="9"/>
      <c r="FM11" s="9"/>
      <c r="FN11" s="9"/>
      <c r="FO11" s="9">
        <f t="shared" si="13"/>
        <v>58500</v>
      </c>
      <c r="FP11" s="9"/>
      <c r="FQ11" s="9"/>
      <c r="FR11" s="9"/>
      <c r="FS11" s="9"/>
      <c r="FT11" s="9"/>
      <c r="FU11" s="9"/>
      <c r="FV11" s="9"/>
      <c r="FW11" s="9"/>
      <c r="FX11" s="9">
        <f t="shared" si="14"/>
        <v>58500</v>
      </c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>
        <f t="shared" si="15"/>
        <v>0</v>
      </c>
      <c r="GK11" s="9"/>
      <c r="GL11" s="9"/>
      <c r="GM11" s="9"/>
      <c r="GN11" s="9"/>
      <c r="GO11" s="9"/>
      <c r="GP11" s="9"/>
      <c r="GQ11" s="9"/>
      <c r="GR11" s="9"/>
      <c r="GS11" s="9">
        <f t="shared" si="16"/>
        <v>0</v>
      </c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>
        <f t="shared" si="17"/>
        <v>0</v>
      </c>
      <c r="HF11" s="9"/>
      <c r="HG11" s="9"/>
      <c r="HH11" s="9"/>
      <c r="HI11" s="9"/>
      <c r="HJ11" s="9"/>
      <c r="HK11" s="9"/>
      <c r="HL11" s="9"/>
      <c r="HM11" s="9"/>
      <c r="HN11" s="9">
        <f t="shared" si="18"/>
        <v>0</v>
      </c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>
        <f t="shared" si="19"/>
        <v>0</v>
      </c>
      <c r="IA11" s="9"/>
      <c r="IB11" s="9"/>
      <c r="IC11" s="9"/>
      <c r="ID11" s="9"/>
      <c r="IE11" s="9"/>
      <c r="IF11" s="9"/>
      <c r="IG11" s="9"/>
      <c r="IH11" s="9"/>
      <c r="II11" s="9">
        <f t="shared" si="20"/>
        <v>0</v>
      </c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>
        <f t="shared" si="21"/>
        <v>0</v>
      </c>
      <c r="IV11" s="9"/>
      <c r="IW11" s="9"/>
      <c r="IX11" s="9"/>
      <c r="IY11" s="9"/>
      <c r="IZ11" s="9"/>
      <c r="JA11" s="9"/>
      <c r="JB11" s="9"/>
      <c r="JC11" s="9"/>
      <c r="JD11" s="9">
        <f t="shared" si="22"/>
        <v>0</v>
      </c>
      <c r="JE11" s="9">
        <f t="shared" si="23"/>
        <v>0</v>
      </c>
      <c r="JF11" s="9">
        <f t="shared" si="24"/>
        <v>58500</v>
      </c>
      <c r="JG11" s="9">
        <f t="shared" si="25"/>
        <v>0</v>
      </c>
      <c r="JH11" s="9">
        <f t="shared" si="26"/>
        <v>0</v>
      </c>
      <c r="JI11" s="9">
        <f t="shared" si="27"/>
        <v>0</v>
      </c>
      <c r="JJ11" s="9">
        <f t="shared" si="28"/>
        <v>0</v>
      </c>
      <c r="JK11" s="9">
        <f t="shared" si="29"/>
        <v>0</v>
      </c>
      <c r="JL11" s="9">
        <f t="shared" si="30"/>
        <v>0</v>
      </c>
      <c r="JM11" s="9">
        <f t="shared" si="31"/>
        <v>0</v>
      </c>
      <c r="JN11" s="9">
        <f t="shared" si="32"/>
        <v>0</v>
      </c>
      <c r="JO11" s="9">
        <f t="shared" si="33"/>
        <v>-16605</v>
      </c>
      <c r="JP11" s="9">
        <f t="shared" si="34"/>
        <v>0</v>
      </c>
      <c r="JQ11" s="9">
        <f t="shared" si="35"/>
        <v>0</v>
      </c>
      <c r="JR11" s="9">
        <f t="shared" si="36"/>
        <v>0</v>
      </c>
      <c r="JS11" s="9">
        <f t="shared" si="37"/>
        <v>0</v>
      </c>
      <c r="JT11" s="9">
        <f t="shared" si="38"/>
        <v>0</v>
      </c>
      <c r="JU11" s="9">
        <f t="shared" si="39"/>
        <v>0</v>
      </c>
      <c r="JV11" s="9">
        <f t="shared" si="40"/>
        <v>0</v>
      </c>
      <c r="JW11" s="9">
        <f t="shared" si="41"/>
        <v>0</v>
      </c>
      <c r="JX11" s="9">
        <f t="shared" si="42"/>
        <v>0</v>
      </c>
      <c r="JY11" s="9">
        <f t="shared" si="43"/>
        <v>0</v>
      </c>
      <c r="JZ11" s="9">
        <f t="shared" si="44"/>
        <v>50</v>
      </c>
      <c r="KA11" s="9">
        <f t="shared" si="45"/>
        <v>0</v>
      </c>
      <c r="KB11" s="9">
        <f t="shared" si="46"/>
        <v>0</v>
      </c>
      <c r="KC11" s="9">
        <f t="shared" si="47"/>
        <v>0</v>
      </c>
      <c r="KD11" s="9">
        <f t="shared" si="48"/>
        <v>0</v>
      </c>
      <c r="KE11" s="9">
        <f t="shared" si="49"/>
        <v>0</v>
      </c>
      <c r="KF11" s="9">
        <f t="shared" si="50"/>
        <v>0</v>
      </c>
      <c r="KG11" s="9">
        <f t="shared" si="51"/>
        <v>0</v>
      </c>
      <c r="KH11" s="9">
        <f t="shared" si="52"/>
        <v>0</v>
      </c>
      <c r="KI11" s="9">
        <f t="shared" si="53"/>
        <v>0</v>
      </c>
      <c r="KJ11" s="9">
        <f t="shared" si="54"/>
        <v>0</v>
      </c>
      <c r="KK11" s="9">
        <f t="shared" si="55"/>
        <v>0</v>
      </c>
      <c r="KL11" s="9">
        <f>IF(ISERROR(FIND("初级",#REF!)),0,N11)</f>
        <v>0</v>
      </c>
      <c r="KM11" s="9">
        <f>IF(ISERROR(FIND("中级",#REF!)),0,N11)</f>
        <v>0</v>
      </c>
      <c r="KN11" s="9">
        <f>IF(ISERROR(FIND("高级",#REF!)),0,N11)</f>
        <v>0</v>
      </c>
      <c r="KO11" s="9">
        <f>IF(ISERROR(FIND("技师",#REF!)),0,N11)</f>
        <v>0</v>
      </c>
      <c r="KP11" s="9">
        <f>IF(ISERROR(FIND("高技",#REF!)),0,N11)</f>
        <v>0</v>
      </c>
      <c r="KQ11" s="9">
        <f>IF(ISERROR(FIND("专项",#REF!)),0,N11)</f>
        <v>0</v>
      </c>
      <c r="KR11" s="9">
        <f>IF(ISERROR(FIND("初级",#REF!)),0,O11)</f>
        <v>0</v>
      </c>
      <c r="KS11" s="9">
        <f>IF(ISERROR(FIND("中级",#REF!)),0,O11)</f>
        <v>0</v>
      </c>
      <c r="KT11" s="9">
        <f>IF(ISERROR(FIND("高级",#REF!)),0,O11)</f>
        <v>0</v>
      </c>
      <c r="KU11" s="9">
        <f>IF(ISERROR(FIND("技师",#REF!)),0,O11)</f>
        <v>0</v>
      </c>
      <c r="KV11" s="9">
        <f>IF(ISERROR(FIND("高技",#REF!)),0,O11)</f>
        <v>0</v>
      </c>
      <c r="KW11" s="9">
        <f>IF(ISERROR(FIND("专项",#REF!)),0,O11)</f>
        <v>0</v>
      </c>
      <c r="KX11" s="26" t="s">
        <v>118</v>
      </c>
      <c r="KY11" s="9" t="s">
        <v>90</v>
      </c>
      <c r="KZ11" s="9" t="s">
        <v>91</v>
      </c>
      <c r="LA11" s="26" t="s">
        <v>120</v>
      </c>
      <c r="LB11" s="26" t="s">
        <v>121</v>
      </c>
    </row>
    <row r="12" s="3" customFormat="1" ht="22.5" customHeight="1" spans="1:314">
      <c r="A12" s="9" t="s">
        <v>122</v>
      </c>
      <c r="B12" s="9" t="s">
        <v>123</v>
      </c>
      <c r="C12" s="9" t="s">
        <v>124</v>
      </c>
      <c r="D12" s="9" t="s">
        <v>125</v>
      </c>
      <c r="E12" s="9" t="s">
        <v>83</v>
      </c>
      <c r="F12" s="9" t="s">
        <v>126</v>
      </c>
      <c r="G12" s="9" t="s">
        <v>127</v>
      </c>
      <c r="H12" s="9"/>
      <c r="I12" s="9"/>
      <c r="J12" s="9"/>
      <c r="K12" s="9"/>
      <c r="L12" s="9"/>
      <c r="M12" s="9"/>
      <c r="N12" s="26" t="s">
        <v>128</v>
      </c>
      <c r="O12" s="9"/>
      <c r="P12" s="9" t="s">
        <v>129</v>
      </c>
      <c r="Q12" s="9" t="s">
        <v>88</v>
      </c>
      <c r="R12" s="9"/>
      <c r="S12" s="9"/>
      <c r="T12" s="9"/>
      <c r="U12" s="9"/>
      <c r="V12" s="9"/>
      <c r="W12" s="9"/>
      <c r="X12" s="26" t="s">
        <v>130</v>
      </c>
      <c r="Y12" s="9">
        <f t="shared" ref="Y12:AG12" si="62">AT12+BO12+CJ12+DE12+DZ12+EU12+FP12+GK12+HF12+IA12+IV12</f>
        <v>0</v>
      </c>
      <c r="Z12" s="9">
        <f t="shared" si="62"/>
        <v>0</v>
      </c>
      <c r="AA12" s="9">
        <f t="shared" si="62"/>
        <v>0</v>
      </c>
      <c r="AB12" s="9">
        <f t="shared" si="62"/>
        <v>0</v>
      </c>
      <c r="AC12" s="9">
        <f t="shared" si="62"/>
        <v>0</v>
      </c>
      <c r="AD12" s="9">
        <f t="shared" si="62"/>
        <v>0</v>
      </c>
      <c r="AE12" s="9">
        <f t="shared" si="62"/>
        <v>0</v>
      </c>
      <c r="AF12" s="9">
        <f t="shared" si="62"/>
        <v>0</v>
      </c>
      <c r="AG12" s="9">
        <f t="shared" si="62"/>
        <v>58500</v>
      </c>
      <c r="AH12" s="9"/>
      <c r="AI12" s="9"/>
      <c r="AJ12" s="9"/>
      <c r="AK12" s="9"/>
      <c r="AL12" s="9"/>
      <c r="AM12" s="9"/>
      <c r="AN12" s="9"/>
      <c r="AO12" s="9">
        <v>120</v>
      </c>
      <c r="AP12" s="9"/>
      <c r="AQ12" s="9"/>
      <c r="AR12" s="9"/>
      <c r="AS12" s="9">
        <f t="shared" si="1"/>
        <v>0</v>
      </c>
      <c r="AT12" s="9"/>
      <c r="AU12" s="9"/>
      <c r="AV12" s="9"/>
      <c r="AW12" s="9"/>
      <c r="AX12" s="9"/>
      <c r="AY12" s="9"/>
      <c r="AZ12" s="9"/>
      <c r="BA12" s="9"/>
      <c r="BB12" s="9">
        <f t="shared" si="2"/>
        <v>0</v>
      </c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>
        <f t="shared" si="3"/>
        <v>0</v>
      </c>
      <c r="BO12" s="9"/>
      <c r="BP12" s="9"/>
      <c r="BQ12" s="9"/>
      <c r="BR12" s="9"/>
      <c r="BS12" s="9"/>
      <c r="BT12" s="9"/>
      <c r="BU12" s="9"/>
      <c r="BV12" s="9"/>
      <c r="BW12" s="9">
        <f t="shared" si="4"/>
        <v>0</v>
      </c>
      <c r="BX12" s="9"/>
      <c r="BY12" s="9"/>
      <c r="BZ12" s="9"/>
      <c r="CA12" s="9"/>
      <c r="CB12" s="9"/>
      <c r="CC12" s="9"/>
      <c r="CD12" s="9"/>
      <c r="CE12" s="9">
        <v>120</v>
      </c>
      <c r="CF12" s="9"/>
      <c r="CG12" s="9"/>
      <c r="CH12" s="9"/>
      <c r="CI12" s="9">
        <f t="shared" si="5"/>
        <v>0</v>
      </c>
      <c r="CJ12" s="9"/>
      <c r="CK12" s="9"/>
      <c r="CL12" s="9"/>
      <c r="CM12" s="9"/>
      <c r="CN12" s="9"/>
      <c r="CO12" s="9"/>
      <c r="CP12" s="9"/>
      <c r="CQ12" s="9"/>
      <c r="CR12" s="9">
        <f t="shared" si="6"/>
        <v>0</v>
      </c>
      <c r="CS12" s="9"/>
      <c r="CT12" s="9"/>
      <c r="CU12" s="9"/>
      <c r="CV12" s="9"/>
      <c r="CW12" s="9"/>
      <c r="CX12" s="9"/>
      <c r="CY12" s="9"/>
      <c r="CZ12" s="9">
        <v>120</v>
      </c>
      <c r="DA12" s="9"/>
      <c r="DB12" s="9"/>
      <c r="DC12" s="9"/>
      <c r="DD12" s="9">
        <f t="shared" si="7"/>
        <v>0</v>
      </c>
      <c r="DE12" s="9"/>
      <c r="DF12" s="9"/>
      <c r="DG12" s="9"/>
      <c r="DH12" s="9"/>
      <c r="DI12" s="9"/>
      <c r="DJ12" s="9"/>
      <c r="DK12" s="9"/>
      <c r="DL12" s="9"/>
      <c r="DM12" s="9">
        <f t="shared" si="8"/>
        <v>0</v>
      </c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>
        <f t="shared" si="9"/>
        <v>0</v>
      </c>
      <c r="DZ12" s="9"/>
      <c r="EA12" s="9"/>
      <c r="EB12" s="9"/>
      <c r="EC12" s="9"/>
      <c r="ED12" s="9"/>
      <c r="EE12" s="9"/>
      <c r="EF12" s="9"/>
      <c r="EG12" s="9"/>
      <c r="EH12" s="9">
        <f t="shared" si="10"/>
        <v>0</v>
      </c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>
        <f t="shared" si="11"/>
        <v>0</v>
      </c>
      <c r="EU12" s="9"/>
      <c r="EV12" s="9"/>
      <c r="EW12" s="9"/>
      <c r="EX12" s="9"/>
      <c r="EY12" s="9"/>
      <c r="EZ12" s="9"/>
      <c r="FA12" s="9"/>
      <c r="FB12" s="9"/>
      <c r="FC12" s="9">
        <f t="shared" si="12"/>
        <v>0</v>
      </c>
      <c r="FD12" s="9" t="s">
        <v>38</v>
      </c>
      <c r="FE12" s="9">
        <v>50</v>
      </c>
      <c r="FF12" s="9"/>
      <c r="FG12" s="9">
        <v>1300</v>
      </c>
      <c r="FH12" s="9">
        <v>0.9</v>
      </c>
      <c r="FI12" s="9"/>
      <c r="FJ12" s="9"/>
      <c r="FK12" s="9">
        <v>120</v>
      </c>
      <c r="FL12" s="9"/>
      <c r="FM12" s="9"/>
      <c r="FN12" s="9"/>
      <c r="FO12" s="9">
        <f t="shared" si="13"/>
        <v>58500</v>
      </c>
      <c r="FP12" s="9"/>
      <c r="FQ12" s="9"/>
      <c r="FR12" s="9"/>
      <c r="FS12" s="9"/>
      <c r="FT12" s="9"/>
      <c r="FU12" s="9"/>
      <c r="FV12" s="9"/>
      <c r="FW12" s="9"/>
      <c r="FX12" s="9">
        <f t="shared" si="14"/>
        <v>58500</v>
      </c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>
        <f t="shared" si="15"/>
        <v>0</v>
      </c>
      <c r="GK12" s="9"/>
      <c r="GL12" s="9"/>
      <c r="GM12" s="9"/>
      <c r="GN12" s="9"/>
      <c r="GO12" s="9"/>
      <c r="GP12" s="9"/>
      <c r="GQ12" s="9"/>
      <c r="GR12" s="9"/>
      <c r="GS12" s="9">
        <f t="shared" si="16"/>
        <v>0</v>
      </c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>
        <f t="shared" si="17"/>
        <v>0</v>
      </c>
      <c r="HF12" s="9"/>
      <c r="HG12" s="9"/>
      <c r="HH12" s="9"/>
      <c r="HI12" s="9"/>
      <c r="HJ12" s="9"/>
      <c r="HK12" s="9"/>
      <c r="HL12" s="9"/>
      <c r="HM12" s="9"/>
      <c r="HN12" s="9">
        <f t="shared" si="18"/>
        <v>0</v>
      </c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>
        <f t="shared" si="19"/>
        <v>0</v>
      </c>
      <c r="IA12" s="9"/>
      <c r="IB12" s="9"/>
      <c r="IC12" s="9"/>
      <c r="ID12" s="9"/>
      <c r="IE12" s="9"/>
      <c r="IF12" s="9"/>
      <c r="IG12" s="9"/>
      <c r="IH12" s="9"/>
      <c r="II12" s="9">
        <f t="shared" si="20"/>
        <v>0</v>
      </c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>
        <f t="shared" si="21"/>
        <v>0</v>
      </c>
      <c r="IV12" s="9"/>
      <c r="IW12" s="9"/>
      <c r="IX12" s="9"/>
      <c r="IY12" s="9"/>
      <c r="IZ12" s="9"/>
      <c r="JA12" s="9"/>
      <c r="JB12" s="9"/>
      <c r="JC12" s="9"/>
      <c r="JD12" s="9">
        <f t="shared" si="22"/>
        <v>0</v>
      </c>
      <c r="JE12" s="9">
        <f t="shared" si="23"/>
        <v>0</v>
      </c>
      <c r="JF12" s="9">
        <f t="shared" si="24"/>
        <v>58500</v>
      </c>
      <c r="JG12" s="9">
        <f t="shared" si="25"/>
        <v>0</v>
      </c>
      <c r="JH12" s="9">
        <f t="shared" si="26"/>
        <v>0</v>
      </c>
      <c r="JI12" s="9">
        <f t="shared" si="27"/>
        <v>0</v>
      </c>
      <c r="JJ12" s="9">
        <f t="shared" si="28"/>
        <v>0</v>
      </c>
      <c r="JK12" s="9">
        <f t="shared" si="29"/>
        <v>0</v>
      </c>
      <c r="JL12" s="9">
        <f t="shared" si="30"/>
        <v>0</v>
      </c>
      <c r="JM12" s="9">
        <f t="shared" si="31"/>
        <v>0</v>
      </c>
      <c r="JN12" s="9">
        <f t="shared" si="32"/>
        <v>0</v>
      </c>
      <c r="JO12" s="9">
        <f t="shared" si="33"/>
        <v>-46593</v>
      </c>
      <c r="JP12" s="9">
        <f t="shared" si="34"/>
        <v>0</v>
      </c>
      <c r="JQ12" s="9">
        <f t="shared" si="35"/>
        <v>0</v>
      </c>
      <c r="JR12" s="9">
        <f t="shared" si="36"/>
        <v>0</v>
      </c>
      <c r="JS12" s="9">
        <f t="shared" si="37"/>
        <v>0</v>
      </c>
      <c r="JT12" s="9">
        <f t="shared" si="38"/>
        <v>0</v>
      </c>
      <c r="JU12" s="9">
        <f t="shared" si="39"/>
        <v>0</v>
      </c>
      <c r="JV12" s="9">
        <f t="shared" si="40"/>
        <v>0</v>
      </c>
      <c r="JW12" s="9">
        <f t="shared" si="41"/>
        <v>0</v>
      </c>
      <c r="JX12" s="9">
        <f t="shared" si="42"/>
        <v>0</v>
      </c>
      <c r="JY12" s="9">
        <f t="shared" si="43"/>
        <v>0</v>
      </c>
      <c r="JZ12" s="9">
        <f t="shared" si="44"/>
        <v>50</v>
      </c>
      <c r="KA12" s="9">
        <f t="shared" si="45"/>
        <v>0</v>
      </c>
      <c r="KB12" s="9">
        <f t="shared" si="46"/>
        <v>0</v>
      </c>
      <c r="KC12" s="9">
        <f t="shared" si="47"/>
        <v>0</v>
      </c>
      <c r="KD12" s="9">
        <f t="shared" si="48"/>
        <v>0</v>
      </c>
      <c r="KE12" s="9">
        <f t="shared" si="49"/>
        <v>0</v>
      </c>
      <c r="KF12" s="9">
        <f t="shared" si="50"/>
        <v>0</v>
      </c>
      <c r="KG12" s="9">
        <f t="shared" si="51"/>
        <v>0</v>
      </c>
      <c r="KH12" s="9">
        <f t="shared" si="52"/>
        <v>0</v>
      </c>
      <c r="KI12" s="9">
        <f t="shared" si="53"/>
        <v>0</v>
      </c>
      <c r="KJ12" s="9">
        <f t="shared" si="54"/>
        <v>0</v>
      </c>
      <c r="KK12" s="9">
        <f t="shared" si="55"/>
        <v>0</v>
      </c>
      <c r="KL12" s="9">
        <f>IF(ISERROR(FIND("初级",#REF!)),0,N12)</f>
        <v>0</v>
      </c>
      <c r="KM12" s="9">
        <f>IF(ISERROR(FIND("中级",#REF!)),0,N12)</f>
        <v>0</v>
      </c>
      <c r="KN12" s="9">
        <f>IF(ISERROR(FIND("高级",#REF!)),0,N12)</f>
        <v>0</v>
      </c>
      <c r="KO12" s="9">
        <f>IF(ISERROR(FIND("技师",#REF!)),0,N12)</f>
        <v>0</v>
      </c>
      <c r="KP12" s="9">
        <f>IF(ISERROR(FIND("高技",#REF!)),0,N12)</f>
        <v>0</v>
      </c>
      <c r="KQ12" s="9">
        <f>IF(ISERROR(FIND("专项",#REF!)),0,N12)</f>
        <v>0</v>
      </c>
      <c r="KR12" s="9">
        <f>IF(ISERROR(FIND("初级",#REF!)),0,O12)</f>
        <v>0</v>
      </c>
      <c r="KS12" s="9">
        <f>IF(ISERROR(FIND("中级",#REF!)),0,O12)</f>
        <v>0</v>
      </c>
      <c r="KT12" s="9">
        <f>IF(ISERROR(FIND("高级",#REF!)),0,O12)</f>
        <v>0</v>
      </c>
      <c r="KU12" s="9">
        <f>IF(ISERROR(FIND("技师",#REF!)),0,O12)</f>
        <v>0</v>
      </c>
      <c r="KV12" s="9">
        <f>IF(ISERROR(FIND("高技",#REF!)),0,O12)</f>
        <v>0</v>
      </c>
      <c r="KW12" s="9">
        <f>IF(ISERROR(FIND("专项",#REF!)),0,O12)</f>
        <v>0</v>
      </c>
      <c r="KX12" s="26" t="s">
        <v>128</v>
      </c>
      <c r="KY12" s="9" t="s">
        <v>131</v>
      </c>
      <c r="KZ12" s="9" t="s">
        <v>91</v>
      </c>
      <c r="LA12" s="26" t="s">
        <v>132</v>
      </c>
      <c r="LB12" s="26" t="s">
        <v>133</v>
      </c>
    </row>
    <row r="13" s="3" customFormat="1" ht="22.5" customHeight="1" spans="1:314">
      <c r="A13" s="9" t="s">
        <v>128</v>
      </c>
      <c r="B13" s="9" t="s">
        <v>134</v>
      </c>
      <c r="C13" s="9" t="s">
        <v>124</v>
      </c>
      <c r="D13" s="9" t="s">
        <v>125</v>
      </c>
      <c r="E13" s="9" t="s">
        <v>83</v>
      </c>
      <c r="F13" s="9" t="s">
        <v>135</v>
      </c>
      <c r="G13" s="9" t="s">
        <v>136</v>
      </c>
      <c r="H13" s="9"/>
      <c r="I13" s="9"/>
      <c r="J13" s="9"/>
      <c r="K13" s="9"/>
      <c r="L13" s="9"/>
      <c r="M13" s="9"/>
      <c r="N13" s="26" t="s">
        <v>137</v>
      </c>
      <c r="O13" s="9"/>
      <c r="P13" s="9" t="s">
        <v>129</v>
      </c>
      <c r="Q13" s="9" t="s">
        <v>88</v>
      </c>
      <c r="R13" s="9"/>
      <c r="S13" s="9"/>
      <c r="T13" s="9"/>
      <c r="U13" s="9"/>
      <c r="V13" s="9"/>
      <c r="W13" s="9"/>
      <c r="X13" s="26" t="s">
        <v>138</v>
      </c>
      <c r="Y13" s="9">
        <f t="shared" ref="Y13:AG13" si="63">AT13+BO13+CJ13+DE13+DZ13+EU13+FP13+GK13+HF13+IA13+IV13</f>
        <v>0</v>
      </c>
      <c r="Z13" s="9">
        <f t="shared" si="63"/>
        <v>0</v>
      </c>
      <c r="AA13" s="9">
        <f t="shared" si="63"/>
        <v>0</v>
      </c>
      <c r="AB13" s="9">
        <f t="shared" si="63"/>
        <v>0</v>
      </c>
      <c r="AC13" s="9">
        <f t="shared" si="63"/>
        <v>0</v>
      </c>
      <c r="AD13" s="9">
        <f t="shared" si="63"/>
        <v>0</v>
      </c>
      <c r="AE13" s="9">
        <f t="shared" si="63"/>
        <v>0</v>
      </c>
      <c r="AF13" s="9">
        <f t="shared" si="63"/>
        <v>0</v>
      </c>
      <c r="AG13" s="9">
        <f t="shared" si="63"/>
        <v>58500</v>
      </c>
      <c r="AH13" s="9"/>
      <c r="AI13" s="9"/>
      <c r="AJ13" s="9"/>
      <c r="AK13" s="9"/>
      <c r="AL13" s="9"/>
      <c r="AM13" s="9"/>
      <c r="AN13" s="9"/>
      <c r="AO13" s="9">
        <v>120</v>
      </c>
      <c r="AP13" s="9"/>
      <c r="AQ13" s="9"/>
      <c r="AR13" s="9"/>
      <c r="AS13" s="9">
        <f t="shared" si="1"/>
        <v>0</v>
      </c>
      <c r="AT13" s="9"/>
      <c r="AU13" s="9"/>
      <c r="AV13" s="9"/>
      <c r="AW13" s="9"/>
      <c r="AX13" s="9"/>
      <c r="AY13" s="9"/>
      <c r="AZ13" s="9"/>
      <c r="BA13" s="9"/>
      <c r="BB13" s="9">
        <f t="shared" si="2"/>
        <v>0</v>
      </c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>
        <f t="shared" si="3"/>
        <v>0</v>
      </c>
      <c r="BO13" s="9"/>
      <c r="BP13" s="9"/>
      <c r="BQ13" s="9"/>
      <c r="BR13" s="9"/>
      <c r="BS13" s="9"/>
      <c r="BT13" s="9"/>
      <c r="BU13" s="9"/>
      <c r="BV13" s="9"/>
      <c r="BW13" s="9">
        <f t="shared" si="4"/>
        <v>0</v>
      </c>
      <c r="BX13" s="9"/>
      <c r="BY13" s="9"/>
      <c r="BZ13" s="9"/>
      <c r="CA13" s="9"/>
      <c r="CB13" s="9"/>
      <c r="CC13" s="9"/>
      <c r="CD13" s="9"/>
      <c r="CE13" s="9">
        <v>120</v>
      </c>
      <c r="CF13" s="9"/>
      <c r="CG13" s="9"/>
      <c r="CH13" s="9"/>
      <c r="CI13" s="9">
        <f t="shared" si="5"/>
        <v>0</v>
      </c>
      <c r="CJ13" s="9"/>
      <c r="CK13" s="9"/>
      <c r="CL13" s="9"/>
      <c r="CM13" s="9"/>
      <c r="CN13" s="9"/>
      <c r="CO13" s="9"/>
      <c r="CP13" s="9"/>
      <c r="CQ13" s="9"/>
      <c r="CR13" s="9">
        <f t="shared" si="6"/>
        <v>0</v>
      </c>
      <c r="CS13" s="9"/>
      <c r="CT13" s="9"/>
      <c r="CU13" s="9"/>
      <c r="CV13" s="9"/>
      <c r="CW13" s="9"/>
      <c r="CX13" s="9"/>
      <c r="CY13" s="9"/>
      <c r="CZ13" s="9">
        <v>120</v>
      </c>
      <c r="DA13" s="9"/>
      <c r="DB13" s="9"/>
      <c r="DC13" s="9"/>
      <c r="DD13" s="9">
        <f t="shared" si="7"/>
        <v>0</v>
      </c>
      <c r="DE13" s="9"/>
      <c r="DF13" s="9"/>
      <c r="DG13" s="9"/>
      <c r="DH13" s="9"/>
      <c r="DI13" s="9"/>
      <c r="DJ13" s="9"/>
      <c r="DK13" s="9"/>
      <c r="DL13" s="9"/>
      <c r="DM13" s="9">
        <f t="shared" si="8"/>
        <v>0</v>
      </c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>
        <f t="shared" si="9"/>
        <v>0</v>
      </c>
      <c r="DZ13" s="9"/>
      <c r="EA13" s="9"/>
      <c r="EB13" s="9"/>
      <c r="EC13" s="9"/>
      <c r="ED13" s="9"/>
      <c r="EE13" s="9"/>
      <c r="EF13" s="9"/>
      <c r="EG13" s="9"/>
      <c r="EH13" s="9">
        <f t="shared" si="10"/>
        <v>0</v>
      </c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>
        <f t="shared" si="11"/>
        <v>0</v>
      </c>
      <c r="EU13" s="9"/>
      <c r="EV13" s="9"/>
      <c r="EW13" s="9"/>
      <c r="EX13" s="9"/>
      <c r="EY13" s="9"/>
      <c r="EZ13" s="9"/>
      <c r="FA13" s="9"/>
      <c r="FB13" s="9"/>
      <c r="FC13" s="9">
        <f t="shared" si="12"/>
        <v>0</v>
      </c>
      <c r="FD13" s="9" t="s">
        <v>38</v>
      </c>
      <c r="FE13" s="9">
        <v>50</v>
      </c>
      <c r="FF13" s="9"/>
      <c r="FG13" s="9">
        <v>1300</v>
      </c>
      <c r="FH13" s="9">
        <v>0.9</v>
      </c>
      <c r="FI13" s="9"/>
      <c r="FJ13" s="9"/>
      <c r="FK13" s="9">
        <v>120</v>
      </c>
      <c r="FL13" s="9"/>
      <c r="FM13" s="9"/>
      <c r="FN13" s="9"/>
      <c r="FO13" s="9">
        <f t="shared" si="13"/>
        <v>58500</v>
      </c>
      <c r="FP13" s="9"/>
      <c r="FQ13" s="9"/>
      <c r="FR13" s="9"/>
      <c r="FS13" s="9"/>
      <c r="FT13" s="9"/>
      <c r="FU13" s="9"/>
      <c r="FV13" s="9"/>
      <c r="FW13" s="9"/>
      <c r="FX13" s="9">
        <f t="shared" si="14"/>
        <v>58500</v>
      </c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>
        <f t="shared" si="15"/>
        <v>0</v>
      </c>
      <c r="GK13" s="9"/>
      <c r="GL13" s="9"/>
      <c r="GM13" s="9"/>
      <c r="GN13" s="9"/>
      <c r="GO13" s="9"/>
      <c r="GP13" s="9"/>
      <c r="GQ13" s="9"/>
      <c r="GR13" s="9"/>
      <c r="GS13" s="9">
        <f t="shared" si="16"/>
        <v>0</v>
      </c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>
        <f t="shared" si="17"/>
        <v>0</v>
      </c>
      <c r="HF13" s="9"/>
      <c r="HG13" s="9"/>
      <c r="HH13" s="9"/>
      <c r="HI13" s="9"/>
      <c r="HJ13" s="9"/>
      <c r="HK13" s="9"/>
      <c r="HL13" s="9"/>
      <c r="HM13" s="9"/>
      <c r="HN13" s="9">
        <f t="shared" si="18"/>
        <v>0</v>
      </c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>
        <f t="shared" si="19"/>
        <v>0</v>
      </c>
      <c r="IA13" s="9"/>
      <c r="IB13" s="9"/>
      <c r="IC13" s="9"/>
      <c r="ID13" s="9"/>
      <c r="IE13" s="9"/>
      <c r="IF13" s="9"/>
      <c r="IG13" s="9"/>
      <c r="IH13" s="9"/>
      <c r="II13" s="9">
        <f t="shared" si="20"/>
        <v>0</v>
      </c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>
        <f t="shared" si="21"/>
        <v>0</v>
      </c>
      <c r="IV13" s="9"/>
      <c r="IW13" s="9"/>
      <c r="IX13" s="9"/>
      <c r="IY13" s="9"/>
      <c r="IZ13" s="9"/>
      <c r="JA13" s="9"/>
      <c r="JB13" s="9"/>
      <c r="JC13" s="9"/>
      <c r="JD13" s="9">
        <f t="shared" si="22"/>
        <v>0</v>
      </c>
      <c r="JE13" s="9">
        <f t="shared" si="23"/>
        <v>0</v>
      </c>
      <c r="JF13" s="9">
        <f t="shared" si="24"/>
        <v>58500</v>
      </c>
      <c r="JG13" s="9">
        <f t="shared" si="25"/>
        <v>0</v>
      </c>
      <c r="JH13" s="9">
        <f t="shared" si="26"/>
        <v>0</v>
      </c>
      <c r="JI13" s="9">
        <f t="shared" si="27"/>
        <v>0</v>
      </c>
      <c r="JJ13" s="9">
        <f t="shared" si="28"/>
        <v>0</v>
      </c>
      <c r="JK13" s="9">
        <f t="shared" si="29"/>
        <v>0</v>
      </c>
      <c r="JL13" s="9">
        <f t="shared" si="30"/>
        <v>0</v>
      </c>
      <c r="JM13" s="9">
        <f t="shared" si="31"/>
        <v>0</v>
      </c>
      <c r="JN13" s="9">
        <f t="shared" si="32"/>
        <v>0</v>
      </c>
      <c r="JO13" s="9">
        <f t="shared" si="33"/>
        <v>-45270</v>
      </c>
      <c r="JP13" s="9">
        <f t="shared" si="34"/>
        <v>0</v>
      </c>
      <c r="JQ13" s="9">
        <f t="shared" si="35"/>
        <v>0</v>
      </c>
      <c r="JR13" s="9">
        <f t="shared" si="36"/>
        <v>0</v>
      </c>
      <c r="JS13" s="9">
        <f t="shared" si="37"/>
        <v>0</v>
      </c>
      <c r="JT13" s="9">
        <f t="shared" si="38"/>
        <v>0</v>
      </c>
      <c r="JU13" s="9">
        <f t="shared" si="39"/>
        <v>0</v>
      </c>
      <c r="JV13" s="9">
        <f t="shared" si="40"/>
        <v>0</v>
      </c>
      <c r="JW13" s="9">
        <f t="shared" si="41"/>
        <v>0</v>
      </c>
      <c r="JX13" s="9">
        <f t="shared" si="42"/>
        <v>0</v>
      </c>
      <c r="JY13" s="9">
        <f t="shared" si="43"/>
        <v>0</v>
      </c>
      <c r="JZ13" s="9">
        <f t="shared" si="44"/>
        <v>50</v>
      </c>
      <c r="KA13" s="9">
        <f t="shared" si="45"/>
        <v>0</v>
      </c>
      <c r="KB13" s="9">
        <f t="shared" si="46"/>
        <v>0</v>
      </c>
      <c r="KC13" s="9">
        <f t="shared" si="47"/>
        <v>0</v>
      </c>
      <c r="KD13" s="9">
        <f t="shared" si="48"/>
        <v>0</v>
      </c>
      <c r="KE13" s="9">
        <f t="shared" si="49"/>
        <v>0</v>
      </c>
      <c r="KF13" s="9">
        <f t="shared" si="50"/>
        <v>0</v>
      </c>
      <c r="KG13" s="9">
        <f t="shared" si="51"/>
        <v>0</v>
      </c>
      <c r="KH13" s="9">
        <f t="shared" si="52"/>
        <v>0</v>
      </c>
      <c r="KI13" s="9">
        <f t="shared" si="53"/>
        <v>0</v>
      </c>
      <c r="KJ13" s="9">
        <f t="shared" si="54"/>
        <v>0</v>
      </c>
      <c r="KK13" s="9">
        <f t="shared" si="55"/>
        <v>0</v>
      </c>
      <c r="KL13" s="9">
        <f>IF(ISERROR(FIND("初级",#REF!)),0,N13)</f>
        <v>0</v>
      </c>
      <c r="KM13" s="9">
        <f>IF(ISERROR(FIND("中级",#REF!)),0,N13)</f>
        <v>0</v>
      </c>
      <c r="KN13" s="9">
        <f>IF(ISERROR(FIND("高级",#REF!)),0,N13)</f>
        <v>0</v>
      </c>
      <c r="KO13" s="9">
        <f>IF(ISERROR(FIND("技师",#REF!)),0,N13)</f>
        <v>0</v>
      </c>
      <c r="KP13" s="9">
        <f>IF(ISERROR(FIND("高技",#REF!)),0,N13)</f>
        <v>0</v>
      </c>
      <c r="KQ13" s="9">
        <f>IF(ISERROR(FIND("专项",#REF!)),0,N13)</f>
        <v>0</v>
      </c>
      <c r="KR13" s="9">
        <f>IF(ISERROR(FIND("初级",#REF!)),0,O13)</f>
        <v>0</v>
      </c>
      <c r="KS13" s="9">
        <f>IF(ISERROR(FIND("中级",#REF!)),0,O13)</f>
        <v>0</v>
      </c>
      <c r="KT13" s="9">
        <f>IF(ISERROR(FIND("高级",#REF!)),0,O13)</f>
        <v>0</v>
      </c>
      <c r="KU13" s="9">
        <f>IF(ISERROR(FIND("技师",#REF!)),0,O13)</f>
        <v>0</v>
      </c>
      <c r="KV13" s="9">
        <f>IF(ISERROR(FIND("高技",#REF!)),0,O13)</f>
        <v>0</v>
      </c>
      <c r="KW13" s="9">
        <f>IF(ISERROR(FIND("专项",#REF!)),0,O13)</f>
        <v>0</v>
      </c>
      <c r="KX13" s="26" t="s">
        <v>128</v>
      </c>
      <c r="KY13" s="9" t="s">
        <v>131</v>
      </c>
      <c r="KZ13" s="9" t="s">
        <v>91</v>
      </c>
      <c r="LA13" s="26" t="s">
        <v>132</v>
      </c>
      <c r="LB13" s="26" t="s">
        <v>139</v>
      </c>
    </row>
    <row r="14" s="3" customFormat="1" ht="22.5" customHeight="1" spans="1:314">
      <c r="A14" s="9" t="s">
        <v>137</v>
      </c>
      <c r="B14" s="9" t="s">
        <v>140</v>
      </c>
      <c r="C14" s="9" t="s">
        <v>124</v>
      </c>
      <c r="D14" s="9" t="s">
        <v>125</v>
      </c>
      <c r="E14" s="9" t="s">
        <v>83</v>
      </c>
      <c r="F14" s="9" t="s">
        <v>141</v>
      </c>
      <c r="G14" s="9" t="s">
        <v>142</v>
      </c>
      <c r="H14" s="9"/>
      <c r="I14" s="9"/>
      <c r="J14" s="9"/>
      <c r="K14" s="9"/>
      <c r="L14" s="9"/>
      <c r="M14" s="9"/>
      <c r="N14" s="26" t="s">
        <v>137</v>
      </c>
      <c r="O14" s="9"/>
      <c r="P14" s="9" t="s">
        <v>129</v>
      </c>
      <c r="Q14" s="9" t="s">
        <v>88</v>
      </c>
      <c r="R14" s="9"/>
      <c r="S14" s="9"/>
      <c r="T14" s="9"/>
      <c r="U14" s="9"/>
      <c r="V14" s="9"/>
      <c r="W14" s="9"/>
      <c r="X14" s="26" t="s">
        <v>138</v>
      </c>
      <c r="Y14" s="9">
        <f t="shared" ref="Y14:AG14" si="64">AT14+BO14+CJ14+DE14+DZ14+EU14+FP14+GK14+HF14+IA14+IV14</f>
        <v>0</v>
      </c>
      <c r="Z14" s="9">
        <f t="shared" si="64"/>
        <v>0</v>
      </c>
      <c r="AA14" s="9">
        <f t="shared" si="64"/>
        <v>0</v>
      </c>
      <c r="AB14" s="9">
        <f t="shared" si="64"/>
        <v>0</v>
      </c>
      <c r="AC14" s="9">
        <f t="shared" si="64"/>
        <v>0</v>
      </c>
      <c r="AD14" s="9">
        <f t="shared" si="64"/>
        <v>0</v>
      </c>
      <c r="AE14" s="9">
        <f t="shared" si="64"/>
        <v>0</v>
      </c>
      <c r="AF14" s="9">
        <f t="shared" si="64"/>
        <v>0</v>
      </c>
      <c r="AG14" s="9">
        <f t="shared" si="64"/>
        <v>58500</v>
      </c>
      <c r="AH14" s="9"/>
      <c r="AI14" s="9"/>
      <c r="AJ14" s="9"/>
      <c r="AK14" s="9"/>
      <c r="AL14" s="9"/>
      <c r="AM14" s="9"/>
      <c r="AN14" s="9"/>
      <c r="AO14" s="9">
        <v>120</v>
      </c>
      <c r="AP14" s="9"/>
      <c r="AQ14" s="9"/>
      <c r="AR14" s="9"/>
      <c r="AS14" s="9">
        <f t="shared" si="1"/>
        <v>0</v>
      </c>
      <c r="AT14" s="9"/>
      <c r="AU14" s="9"/>
      <c r="AV14" s="9"/>
      <c r="AW14" s="9"/>
      <c r="AX14" s="9"/>
      <c r="AY14" s="9"/>
      <c r="AZ14" s="9"/>
      <c r="BA14" s="9"/>
      <c r="BB14" s="9">
        <f t="shared" si="2"/>
        <v>0</v>
      </c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>
        <f t="shared" si="3"/>
        <v>0</v>
      </c>
      <c r="BO14" s="9"/>
      <c r="BP14" s="9"/>
      <c r="BQ14" s="9"/>
      <c r="BR14" s="9"/>
      <c r="BS14" s="9"/>
      <c r="BT14" s="9"/>
      <c r="BU14" s="9"/>
      <c r="BV14" s="9"/>
      <c r="BW14" s="9">
        <f t="shared" si="4"/>
        <v>0</v>
      </c>
      <c r="BX14" s="9"/>
      <c r="BY14" s="9"/>
      <c r="BZ14" s="9"/>
      <c r="CA14" s="9"/>
      <c r="CB14" s="9"/>
      <c r="CC14" s="9"/>
      <c r="CD14" s="9"/>
      <c r="CE14" s="9">
        <v>120</v>
      </c>
      <c r="CF14" s="9"/>
      <c r="CG14" s="9"/>
      <c r="CH14" s="9"/>
      <c r="CI14" s="9">
        <f t="shared" si="5"/>
        <v>0</v>
      </c>
      <c r="CJ14" s="9"/>
      <c r="CK14" s="9"/>
      <c r="CL14" s="9"/>
      <c r="CM14" s="9"/>
      <c r="CN14" s="9"/>
      <c r="CO14" s="9"/>
      <c r="CP14" s="9"/>
      <c r="CQ14" s="9"/>
      <c r="CR14" s="9">
        <f t="shared" si="6"/>
        <v>0</v>
      </c>
      <c r="CS14" s="9"/>
      <c r="CT14" s="9"/>
      <c r="CU14" s="9"/>
      <c r="CV14" s="9"/>
      <c r="CW14" s="9"/>
      <c r="CX14" s="9"/>
      <c r="CY14" s="9"/>
      <c r="CZ14" s="9">
        <v>120</v>
      </c>
      <c r="DA14" s="9"/>
      <c r="DB14" s="9"/>
      <c r="DC14" s="9"/>
      <c r="DD14" s="9">
        <f t="shared" si="7"/>
        <v>0</v>
      </c>
      <c r="DE14" s="9"/>
      <c r="DF14" s="9"/>
      <c r="DG14" s="9"/>
      <c r="DH14" s="9"/>
      <c r="DI14" s="9"/>
      <c r="DJ14" s="9"/>
      <c r="DK14" s="9"/>
      <c r="DL14" s="9"/>
      <c r="DM14" s="9">
        <f t="shared" si="8"/>
        <v>0</v>
      </c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>
        <f t="shared" si="9"/>
        <v>0</v>
      </c>
      <c r="DZ14" s="9"/>
      <c r="EA14" s="9"/>
      <c r="EB14" s="9"/>
      <c r="EC14" s="9"/>
      <c r="ED14" s="9"/>
      <c r="EE14" s="9"/>
      <c r="EF14" s="9"/>
      <c r="EG14" s="9"/>
      <c r="EH14" s="9">
        <f t="shared" si="10"/>
        <v>0</v>
      </c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>
        <f t="shared" si="11"/>
        <v>0</v>
      </c>
      <c r="EU14" s="9"/>
      <c r="EV14" s="9"/>
      <c r="EW14" s="9"/>
      <c r="EX14" s="9"/>
      <c r="EY14" s="9"/>
      <c r="EZ14" s="9"/>
      <c r="FA14" s="9"/>
      <c r="FB14" s="9"/>
      <c r="FC14" s="9">
        <f t="shared" si="12"/>
        <v>0</v>
      </c>
      <c r="FD14" s="9" t="s">
        <v>38</v>
      </c>
      <c r="FE14" s="9">
        <v>50</v>
      </c>
      <c r="FF14" s="9"/>
      <c r="FG14" s="9">
        <v>1300</v>
      </c>
      <c r="FH14" s="9">
        <v>0.9</v>
      </c>
      <c r="FI14" s="9"/>
      <c r="FJ14" s="9"/>
      <c r="FK14" s="9">
        <v>120</v>
      </c>
      <c r="FL14" s="9"/>
      <c r="FM14" s="9"/>
      <c r="FN14" s="9"/>
      <c r="FO14" s="9">
        <f t="shared" si="13"/>
        <v>58500</v>
      </c>
      <c r="FP14" s="9"/>
      <c r="FQ14" s="9"/>
      <c r="FR14" s="9"/>
      <c r="FS14" s="9"/>
      <c r="FT14" s="9"/>
      <c r="FU14" s="9"/>
      <c r="FV14" s="9"/>
      <c r="FW14" s="9"/>
      <c r="FX14" s="9">
        <f t="shared" si="14"/>
        <v>58500</v>
      </c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>
        <f t="shared" si="15"/>
        <v>0</v>
      </c>
      <c r="GK14" s="9"/>
      <c r="GL14" s="9"/>
      <c r="GM14" s="9"/>
      <c r="GN14" s="9"/>
      <c r="GO14" s="9"/>
      <c r="GP14" s="9"/>
      <c r="GQ14" s="9"/>
      <c r="GR14" s="9"/>
      <c r="GS14" s="9">
        <f t="shared" si="16"/>
        <v>0</v>
      </c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>
        <f t="shared" si="17"/>
        <v>0</v>
      </c>
      <c r="HF14" s="9"/>
      <c r="HG14" s="9"/>
      <c r="HH14" s="9"/>
      <c r="HI14" s="9"/>
      <c r="HJ14" s="9"/>
      <c r="HK14" s="9"/>
      <c r="HL14" s="9"/>
      <c r="HM14" s="9"/>
      <c r="HN14" s="9">
        <f t="shared" si="18"/>
        <v>0</v>
      </c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>
        <f t="shared" si="19"/>
        <v>0</v>
      </c>
      <c r="IA14" s="9"/>
      <c r="IB14" s="9"/>
      <c r="IC14" s="9"/>
      <c r="ID14" s="9"/>
      <c r="IE14" s="9"/>
      <c r="IF14" s="9"/>
      <c r="IG14" s="9"/>
      <c r="IH14" s="9"/>
      <c r="II14" s="9">
        <f t="shared" si="20"/>
        <v>0</v>
      </c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>
        <f t="shared" si="21"/>
        <v>0</v>
      </c>
      <c r="IV14" s="9"/>
      <c r="IW14" s="9"/>
      <c r="IX14" s="9"/>
      <c r="IY14" s="9"/>
      <c r="IZ14" s="9"/>
      <c r="JA14" s="9"/>
      <c r="JB14" s="9"/>
      <c r="JC14" s="9"/>
      <c r="JD14" s="9">
        <f t="shared" si="22"/>
        <v>0</v>
      </c>
      <c r="JE14" s="9">
        <f t="shared" si="23"/>
        <v>0</v>
      </c>
      <c r="JF14" s="9">
        <f t="shared" si="24"/>
        <v>58500</v>
      </c>
      <c r="JG14" s="9">
        <f t="shared" si="25"/>
        <v>0</v>
      </c>
      <c r="JH14" s="9">
        <f t="shared" si="26"/>
        <v>0</v>
      </c>
      <c r="JI14" s="9">
        <f t="shared" si="27"/>
        <v>0</v>
      </c>
      <c r="JJ14" s="9">
        <f t="shared" si="28"/>
        <v>0</v>
      </c>
      <c r="JK14" s="9">
        <f t="shared" si="29"/>
        <v>0</v>
      </c>
      <c r="JL14" s="9">
        <f t="shared" si="30"/>
        <v>0</v>
      </c>
      <c r="JM14" s="9">
        <f t="shared" si="31"/>
        <v>0</v>
      </c>
      <c r="JN14" s="9">
        <f t="shared" si="32"/>
        <v>0</v>
      </c>
      <c r="JO14" s="9">
        <f t="shared" si="33"/>
        <v>-45270</v>
      </c>
      <c r="JP14" s="9">
        <f t="shared" si="34"/>
        <v>0</v>
      </c>
      <c r="JQ14" s="9">
        <f t="shared" si="35"/>
        <v>0</v>
      </c>
      <c r="JR14" s="9">
        <f t="shared" si="36"/>
        <v>0</v>
      </c>
      <c r="JS14" s="9">
        <f t="shared" si="37"/>
        <v>0</v>
      </c>
      <c r="JT14" s="9">
        <f t="shared" si="38"/>
        <v>0</v>
      </c>
      <c r="JU14" s="9">
        <f t="shared" si="39"/>
        <v>0</v>
      </c>
      <c r="JV14" s="9">
        <f t="shared" si="40"/>
        <v>0</v>
      </c>
      <c r="JW14" s="9">
        <f t="shared" si="41"/>
        <v>0</v>
      </c>
      <c r="JX14" s="9">
        <f t="shared" si="42"/>
        <v>0</v>
      </c>
      <c r="JY14" s="9">
        <f t="shared" si="43"/>
        <v>0</v>
      </c>
      <c r="JZ14" s="9">
        <f t="shared" si="44"/>
        <v>50</v>
      </c>
      <c r="KA14" s="9">
        <f t="shared" si="45"/>
        <v>0</v>
      </c>
      <c r="KB14" s="9">
        <f t="shared" si="46"/>
        <v>0</v>
      </c>
      <c r="KC14" s="9">
        <f t="shared" si="47"/>
        <v>0</v>
      </c>
      <c r="KD14" s="9">
        <f t="shared" si="48"/>
        <v>0</v>
      </c>
      <c r="KE14" s="9">
        <f t="shared" si="49"/>
        <v>0</v>
      </c>
      <c r="KF14" s="9">
        <f t="shared" si="50"/>
        <v>0</v>
      </c>
      <c r="KG14" s="9">
        <f t="shared" si="51"/>
        <v>0</v>
      </c>
      <c r="KH14" s="9">
        <f t="shared" si="52"/>
        <v>0</v>
      </c>
      <c r="KI14" s="9">
        <f t="shared" si="53"/>
        <v>0</v>
      </c>
      <c r="KJ14" s="9">
        <f t="shared" si="54"/>
        <v>0</v>
      </c>
      <c r="KK14" s="9">
        <f t="shared" si="55"/>
        <v>0</v>
      </c>
      <c r="KL14" s="9">
        <f>IF(ISERROR(FIND("初级",#REF!)),0,N14)</f>
        <v>0</v>
      </c>
      <c r="KM14" s="9">
        <f>IF(ISERROR(FIND("中级",#REF!)),0,N14)</f>
        <v>0</v>
      </c>
      <c r="KN14" s="9">
        <f>IF(ISERROR(FIND("高级",#REF!)),0,N14)</f>
        <v>0</v>
      </c>
      <c r="KO14" s="9">
        <f>IF(ISERROR(FIND("技师",#REF!)),0,N14)</f>
        <v>0</v>
      </c>
      <c r="KP14" s="9">
        <f>IF(ISERROR(FIND("高技",#REF!)),0,N14)</f>
        <v>0</v>
      </c>
      <c r="KQ14" s="9">
        <f>IF(ISERROR(FIND("专项",#REF!)),0,N14)</f>
        <v>0</v>
      </c>
      <c r="KR14" s="9">
        <f>IF(ISERROR(FIND("初级",#REF!)),0,O14)</f>
        <v>0</v>
      </c>
      <c r="KS14" s="9">
        <f>IF(ISERROR(FIND("中级",#REF!)),0,O14)</f>
        <v>0</v>
      </c>
      <c r="KT14" s="9">
        <f>IF(ISERROR(FIND("高级",#REF!)),0,O14)</f>
        <v>0</v>
      </c>
      <c r="KU14" s="9">
        <f>IF(ISERROR(FIND("技师",#REF!)),0,O14)</f>
        <v>0</v>
      </c>
      <c r="KV14" s="9">
        <f>IF(ISERROR(FIND("高技",#REF!)),0,O14)</f>
        <v>0</v>
      </c>
      <c r="KW14" s="9">
        <f>IF(ISERROR(FIND("专项",#REF!)),0,O14)</f>
        <v>0</v>
      </c>
      <c r="KX14" s="26" t="s">
        <v>137</v>
      </c>
      <c r="KY14" s="9" t="s">
        <v>131</v>
      </c>
      <c r="KZ14" s="9" t="s">
        <v>91</v>
      </c>
      <c r="LA14" s="26" t="s">
        <v>143</v>
      </c>
      <c r="LB14" s="26" t="s">
        <v>144</v>
      </c>
    </row>
    <row r="15" spans="1:314">
      <c r="A15" s="10"/>
      <c r="B15" s="10"/>
      <c r="C15" s="11"/>
      <c r="D15" s="12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</row>
    <row r="16" spans="1:314">
      <c r="A16" s="13"/>
      <c r="B16" s="14"/>
      <c r="C16" s="13"/>
      <c r="D16" s="15"/>
      <c r="E16" s="15"/>
      <c r="F16" s="15"/>
      <c r="G16" s="15"/>
      <c r="H16" s="16"/>
      <c r="I16" s="27"/>
      <c r="J16" s="10"/>
      <c r="K16" s="10"/>
      <c r="L16" s="10"/>
      <c r="M16" s="10"/>
      <c r="N16" s="10"/>
      <c r="O16" s="10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10"/>
      <c r="LA16" s="10"/>
      <c r="LB16" s="10"/>
    </row>
    <row r="17" spans="1:314">
      <c r="A17" s="13"/>
      <c r="B17" s="14"/>
      <c r="C17" s="13"/>
      <c r="D17" s="17"/>
      <c r="E17" s="18"/>
      <c r="F17" s="18"/>
      <c r="G17" s="18"/>
      <c r="H17" s="18"/>
      <c r="I17" s="27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</row>
    <row r="18" spans="1:314">
      <c r="A18" s="13"/>
      <c r="B18" s="14"/>
      <c r="C18" s="13"/>
      <c r="D18" s="17"/>
      <c r="E18" s="18"/>
      <c r="F18" s="18"/>
      <c r="G18" s="18"/>
      <c r="H18" s="18"/>
      <c r="I18" s="29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</row>
    <row r="19" spans="1:314">
      <c r="A19" s="13"/>
      <c r="B19" s="14"/>
      <c r="C19" s="13"/>
      <c r="D19" s="16"/>
      <c r="E19" s="16"/>
      <c r="F19" s="18"/>
      <c r="G19" s="18"/>
      <c r="H19" s="18"/>
      <c r="I19" s="10"/>
      <c r="J19" s="10"/>
      <c r="K19" s="10"/>
      <c r="L19" s="10"/>
      <c r="M19" s="10"/>
      <c r="N19" s="10"/>
      <c r="O19" s="1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42"/>
      <c r="KZ19" s="10"/>
      <c r="LA19" s="10"/>
      <c r="LB19" s="10"/>
    </row>
    <row r="20" ht="15.75" spans="1:314">
      <c r="A20" s="19"/>
      <c r="B20" s="20"/>
      <c r="C20" s="21"/>
      <c r="D20" s="22"/>
      <c r="E20" s="21"/>
      <c r="F20" s="21"/>
      <c r="G20" s="21"/>
      <c r="H20" s="21"/>
      <c r="I20" s="31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</row>
    <row r="21" ht="14.25" spans="1:314">
      <c r="A21" s="10"/>
      <c r="B21" s="10"/>
      <c r="C21" s="11"/>
      <c r="D21" s="12"/>
      <c r="E21" s="10"/>
      <c r="F21" s="10"/>
      <c r="G21" s="10"/>
      <c r="H21" s="10"/>
      <c r="I21" s="10"/>
      <c r="J21" s="10"/>
      <c r="K21" s="10"/>
      <c r="L21" s="10"/>
      <c r="M21" s="10"/>
      <c r="N21" s="10"/>
      <c r="LB21" s="45"/>
    </row>
    <row r="24" spans="313:313">
      <c r="LA24" s="46"/>
    </row>
    <row r="32" spans="24:24">
      <c r="X32" t="s">
        <v>145</v>
      </c>
    </row>
    <row r="34" spans="14:14">
      <c r="N34" t="s">
        <v>146</v>
      </c>
    </row>
  </sheetData>
  <autoFilter xmlns:etc="http://www.wps.cn/officeDocument/2017/etCustomData" ref="A4:KW14" etc:filterBottomFollowUsedRange="0">
    <extLst/>
  </autoFilter>
  <mergeCells count="65">
    <mergeCell ref="A1:LB1"/>
    <mergeCell ref="AH3:BB3"/>
    <mergeCell ref="BC3:BW3"/>
    <mergeCell ref="BX3:CR3"/>
    <mergeCell ref="CS3:DM3"/>
    <mergeCell ref="DN3:EH3"/>
    <mergeCell ref="EI3:FC3"/>
    <mergeCell ref="FD3:FX3"/>
    <mergeCell ref="FY3:GS3"/>
    <mergeCell ref="GT3:HN3"/>
    <mergeCell ref="HO3:II3"/>
    <mergeCell ref="IJ3:JD3"/>
    <mergeCell ref="JE3:JF3"/>
    <mergeCell ref="JG3:JH3"/>
    <mergeCell ref="JI3:JJ3"/>
    <mergeCell ref="JL3:JN3"/>
    <mergeCell ref="JR3:KA3"/>
    <mergeCell ref="KB3:KK3"/>
    <mergeCell ref="KL3:KQ3"/>
    <mergeCell ref="KR3:KW3"/>
    <mergeCell ref="D16:G16"/>
    <mergeCell ref="P16:KY16"/>
    <mergeCell ref="E19:G19"/>
    <mergeCell ref="Q19:X1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JO3:JO4"/>
    <mergeCell ref="JP3:JP4"/>
    <mergeCell ref="JQ3:JQ4"/>
    <mergeCell ref="KX3:KX4"/>
    <mergeCell ref="KY3:KY4"/>
    <mergeCell ref="KZ3:KZ4"/>
    <mergeCell ref="LA3:LA4"/>
    <mergeCell ref="LB3:LB4"/>
  </mergeCells>
  <pageMargins left="0.699305555555556" right="0.699305555555556" top="0.75" bottom="0.75" header="0.3" footer="0.3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宁河区9月份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杉杉</cp:lastModifiedBy>
  <dcterms:created xsi:type="dcterms:W3CDTF">2019-08-22T03:40:00Z</dcterms:created>
  <cp:lastPrinted>2021-03-07T23:52:00Z</cp:lastPrinted>
  <dcterms:modified xsi:type="dcterms:W3CDTF">2025-09-11T02:10:20Z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FA2985D140FC49C0B76BED50555FC512_12</vt:lpwstr>
  </property>
</Properties>
</file>