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宁河区10月份" sheetId="1" r:id="rId1"/>
  </sheets>
  <definedNames>
    <definedName name="_xlnm._FilterDatabase" localSheetId="0" hidden="1">宁河区10月份!$A$4:$KW$5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<sst xmlns="http://schemas.openxmlformats.org/spreadsheetml/2006/main" count="331" uniqueCount="96">
  <si>
    <t xml:space="preserve">                     宁河区2025年10月份第一批拟享受职业技能提升培训补贴培训机构公示表               </t>
  </si>
  <si>
    <t>单位：元</t>
  </si>
  <si>
    <t>序号</t>
  </si>
  <si>
    <t>网络开班备案号</t>
  </si>
  <si>
    <t>培训机构名称</t>
  </si>
  <si>
    <t>职业(工种)</t>
  </si>
  <si>
    <t>培训过程</t>
  </si>
  <si>
    <t>开班时间</t>
  </si>
  <si>
    <t>结课时间</t>
  </si>
  <si>
    <t>总课时</t>
  </si>
  <si>
    <t>学习形式</t>
  </si>
  <si>
    <t>企业组织人数</t>
  </si>
  <si>
    <t>非企业组织人数</t>
  </si>
  <si>
    <t xml:space="preserve">未做补贴原因
</t>
  </si>
  <si>
    <t>生活费
补贴
校核</t>
  </si>
  <si>
    <t>培训补贴人数</t>
  </si>
  <si>
    <t>鉴定人数</t>
  </si>
  <si>
    <t>补贴标准</t>
  </si>
  <si>
    <t>培训补贴比例</t>
  </si>
  <si>
    <t>鉴定成本</t>
  </si>
  <si>
    <t>鉴定补贴比例</t>
  </si>
  <si>
    <t>培训津贴标准</t>
  </si>
  <si>
    <t>生活费补贴标准</t>
  </si>
  <si>
    <t>企业补贴比例</t>
  </si>
  <si>
    <t>培训补贴金额</t>
  </si>
  <si>
    <t>鉴定补贴金额</t>
  </si>
  <si>
    <t>报名和鉴定费补贴金额</t>
  </si>
  <si>
    <t>鉴定材料费补贴金额</t>
  </si>
  <si>
    <t>职工培训津贴</t>
  </si>
  <si>
    <t>生活费补贴</t>
  </si>
  <si>
    <t>企业培训津贴金额</t>
  </si>
  <si>
    <t>总金额</t>
  </si>
  <si>
    <t>失业人员</t>
  </si>
  <si>
    <t>城镇在职职工（身份证家庭住址为市内六区）</t>
  </si>
  <si>
    <t>本市在职农民工（身份证家庭住址为市内六区外其他本市各区）</t>
  </si>
  <si>
    <t>外埠在职农民工（身份证家庭住址为外省市）</t>
  </si>
  <si>
    <t>教师</t>
  </si>
  <si>
    <t>其他人员</t>
  </si>
  <si>
    <t>农村劳动力</t>
  </si>
  <si>
    <t>本科学生</t>
  </si>
  <si>
    <t>高职学生</t>
  </si>
  <si>
    <t>中职学生</t>
  </si>
  <si>
    <t>技校学生</t>
  </si>
  <si>
    <t>培训费</t>
  </si>
  <si>
    <t>鉴定费审核费</t>
  </si>
  <si>
    <t>鉴定费材料费</t>
  </si>
  <si>
    <t>企业</t>
  </si>
  <si>
    <t xml:space="preserve">个人培训  津贴、生活费补贴             </t>
  </si>
  <si>
    <t>培训费校核</t>
  </si>
  <si>
    <t>鉴定审核费校核</t>
  </si>
  <si>
    <t>鉴定材料费校核</t>
  </si>
  <si>
    <t>培训补贴人员类汇总：</t>
  </si>
  <si>
    <t>鉴定补贴人员类汇总：</t>
  </si>
  <si>
    <t>培训补贴等级统计：</t>
  </si>
  <si>
    <t>鉴定补贴等级统计：</t>
  </si>
  <si>
    <t>合计</t>
  </si>
  <si>
    <t>人员类别</t>
  </si>
  <si>
    <t>培训成本</t>
  </si>
  <si>
    <t>就业资金</t>
  </si>
  <si>
    <t>失业保险基金</t>
  </si>
  <si>
    <t>企业       培训津贴</t>
  </si>
  <si>
    <t>职工个人培训津贴</t>
  </si>
  <si>
    <t>失业、其他人员生活费补贴</t>
  </si>
  <si>
    <t>农村、学生生活费补贴</t>
  </si>
  <si>
    <t>城镇在职职工</t>
  </si>
  <si>
    <t>本市在职农民工</t>
  </si>
  <si>
    <t>外埠在职农民工</t>
  </si>
  <si>
    <t>本科</t>
  </si>
  <si>
    <t>高职</t>
  </si>
  <si>
    <t>中职</t>
  </si>
  <si>
    <t>技校</t>
  </si>
  <si>
    <t>失业人员+其他</t>
  </si>
  <si>
    <t>专业教师</t>
  </si>
  <si>
    <t>初级</t>
  </si>
  <si>
    <t>中级</t>
  </si>
  <si>
    <t>高级</t>
  </si>
  <si>
    <t>技师</t>
  </si>
  <si>
    <t>高级技师</t>
  </si>
  <si>
    <t>专项</t>
  </si>
  <si>
    <t>1</t>
  </si>
  <si>
    <t>25117001070013</t>
  </si>
  <si>
    <t>天津市新天钢联合特钢有限公司培训中心</t>
  </si>
  <si>
    <t>电工</t>
  </si>
  <si>
    <t>线上线下</t>
  </si>
  <si>
    <t>2025.8.4</t>
  </si>
  <si>
    <t>2025.8.22</t>
  </si>
  <si>
    <t>8</t>
  </si>
  <si>
    <t>2100</t>
  </si>
  <si>
    <t>63%</t>
  </si>
  <si>
    <t>10584</t>
  </si>
  <si>
    <t>350</t>
  </si>
  <si>
    <t>100%</t>
  </si>
  <si>
    <t>2800</t>
  </si>
  <si>
    <t>13384</t>
  </si>
  <si>
    <t xml:space="preserve">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</si>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</sst>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b/>
      <sz val="12"/>
      <color indexed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2" borderId="7" applyNumberFormat="0" applyAlignment="0" applyProtection="0">
      <alignment vertical="center"/>
    </xf>
    <xf numFmtId="0" fontId="28" fillId="2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0" fontId="1" fillId="2" borderId="0" xfId="50" applyFont="1" applyFill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2" borderId="1" xfId="52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16" fillId="0" borderId="1" xfId="0" applyFont="1" applyBorder="1" applyAlignment="1">
      <alignment horizontal="center" vertical="center"/>
    </xf>
    <xf numFmtId="0" fontId="17" fillId="0" borderId="1" xfId="5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5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49" fontId="5" fillId="2" borderId="0" xfId="5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6" fillId="0" borderId="0" xfId="0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培训汇总表" xfId="50"/>
    <cellStyle name="㼿㼿㼿㼿㼿㼿㼿㼿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C25"/>
  <sheetViews>
    <sheetView tabSelected="1" workbookViewId="0">
      <pane xSplit="4" topLeftCell="E1" activePane="topRight" state="frozen"/>
      <selection/>
      <selection pane="topRight" activeCell="N9" sqref="N9"/>
    </sheetView>
  </sheetViews>
  <sheetFormatPr defaultColWidth="9" defaultRowHeight="13.5"/>
  <cols>
    <col min="1" max="1" width="5.125" customWidth="1"/>
    <col min="2" max="2" width="16.125" customWidth="1"/>
    <col min="3" max="3" width="35.625" style="4" customWidth="1"/>
    <col min="4" max="4" width="14.75" style="5" customWidth="1"/>
    <col min="5" max="5" width="10.125" customWidth="1"/>
    <col min="6" max="6" width="11.625" customWidth="1"/>
    <col min="7" max="7" width="12.75" customWidth="1"/>
    <col min="8" max="8" width="5.875" hidden="1" customWidth="1"/>
    <col min="9" max="9" width="8.5" hidden="1" customWidth="1"/>
    <col min="10" max="11" width="5.375" hidden="1" customWidth="1"/>
    <col min="12" max="12" width="14.625" hidden="1" customWidth="1"/>
    <col min="13" max="13" width="9.75" hidden="1" customWidth="1"/>
    <col min="14" max="14" width="8.375" customWidth="1"/>
    <col min="15" max="15" width="9" hidden="1" customWidth="1"/>
    <col min="16" max="16" width="6.25" customWidth="1"/>
    <col min="17" max="17" width="6.5" customWidth="1"/>
    <col min="18" max="19" width="2.75" hidden="1" customWidth="1"/>
    <col min="20" max="20" width="6" hidden="1" customWidth="1"/>
    <col min="21" max="23" width="2.75" hidden="1" customWidth="1"/>
    <col min="24" max="24" width="14.375" customWidth="1"/>
    <col min="25" max="26" width="9" hidden="1" customWidth="1"/>
    <col min="27" max="28" width="4.25" hidden="1" customWidth="1"/>
    <col min="29" max="31" width="9" hidden="1" customWidth="1"/>
    <col min="32" max="32" width="12" hidden="1" customWidth="1"/>
    <col min="33" max="33" width="12.125" hidden="1" customWidth="1"/>
    <col min="34" max="202" width="9" hidden="1" customWidth="1"/>
    <col min="203" max="212" width="5.625" hidden="1" customWidth="1"/>
    <col min="213" max="215" width="9" hidden="1" customWidth="1"/>
    <col min="216" max="217" width="4.25" hidden="1" customWidth="1"/>
    <col min="218" max="223" width="9" hidden="1" customWidth="1"/>
    <col min="224" max="233" width="5.625" hidden="1" customWidth="1"/>
    <col min="234" max="236" width="9" hidden="1" customWidth="1"/>
    <col min="237" max="238" width="4.25" hidden="1" customWidth="1"/>
    <col min="239" max="244" width="9" hidden="1" customWidth="1"/>
    <col min="245" max="254" width="5.625" hidden="1" customWidth="1"/>
    <col min="255" max="257" width="9" hidden="1" customWidth="1"/>
    <col min="258" max="259" width="4.25" hidden="1" customWidth="1"/>
    <col min="260" max="264" width="9" hidden="1" customWidth="1"/>
    <col min="265" max="265" width="9.5" hidden="1" customWidth="1"/>
    <col min="266" max="270" width="9" hidden="1" customWidth="1"/>
    <col min="271" max="271" width="9.5" hidden="1" customWidth="1"/>
    <col min="272" max="273" width="9" hidden="1" customWidth="1"/>
    <col min="274" max="274" width="9.5" hidden="1" customWidth="1"/>
    <col min="275" max="309" width="9" hidden="1" customWidth="1"/>
    <col min="310" max="310" width="6.25" customWidth="1"/>
    <col min="311" max="311" width="6.125" customWidth="1"/>
    <col min="313" max="313" width="6.5" customWidth="1"/>
  </cols>
  <sheetData>
    <row r="1" s="1" customFormat="1" ht="35.25" customHeight="1" spans="1:3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</row>
    <row r="2" s="1" customFormat="1" ht="35.25" customHeight="1" spans="1:3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42"/>
      <c r="LB2" s="42" t="s">
        <v>1</v>
      </c>
      <c r="LC2" s="42"/>
    </row>
    <row r="3" ht="15" customHeight="1" spans="1:314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3" t="s">
        <v>13</v>
      </c>
      <c r="M3" s="24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9</v>
      </c>
      <c r="U3" s="25" t="s">
        <v>21</v>
      </c>
      <c r="V3" s="25" t="s">
        <v>22</v>
      </c>
      <c r="W3" s="25" t="s">
        <v>23</v>
      </c>
      <c r="X3" s="25" t="s">
        <v>24</v>
      </c>
      <c r="Y3" s="32" t="s">
        <v>25</v>
      </c>
      <c r="Z3" s="32" t="s">
        <v>26</v>
      </c>
      <c r="AA3" s="32"/>
      <c r="AB3" s="32"/>
      <c r="AC3" s="32" t="s">
        <v>27</v>
      </c>
      <c r="AD3" s="32" t="s">
        <v>28</v>
      </c>
      <c r="AE3" s="32" t="s">
        <v>29</v>
      </c>
      <c r="AF3" s="32" t="s">
        <v>30</v>
      </c>
      <c r="AG3" s="32" t="s">
        <v>31</v>
      </c>
      <c r="AH3" s="33" t="s">
        <v>32</v>
      </c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33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 t="s">
        <v>34</v>
      </c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 t="s">
        <v>35</v>
      </c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 t="s">
        <v>36</v>
      </c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 t="s">
        <v>37</v>
      </c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 t="s">
        <v>38</v>
      </c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 t="s">
        <v>39</v>
      </c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 t="s">
        <v>40</v>
      </c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 t="s">
        <v>41</v>
      </c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 t="s">
        <v>42</v>
      </c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4" t="s">
        <v>43</v>
      </c>
      <c r="JF3" s="34"/>
      <c r="JG3" s="34" t="s">
        <v>44</v>
      </c>
      <c r="JH3" s="34"/>
      <c r="JI3" s="34" t="s">
        <v>45</v>
      </c>
      <c r="JJ3" s="34"/>
      <c r="JK3" s="34" t="s">
        <v>46</v>
      </c>
      <c r="JL3" s="35" t="s">
        <v>47</v>
      </c>
      <c r="JM3" s="35"/>
      <c r="JN3" s="35"/>
      <c r="JO3" s="36" t="s">
        <v>48</v>
      </c>
      <c r="JP3" s="36" t="s">
        <v>49</v>
      </c>
      <c r="JQ3" s="36" t="s">
        <v>50</v>
      </c>
      <c r="JR3" s="37" t="s">
        <v>51</v>
      </c>
      <c r="JS3" s="37"/>
      <c r="JT3" s="37"/>
      <c r="JU3" s="37"/>
      <c r="JV3" s="37"/>
      <c r="JW3" s="37"/>
      <c r="JX3" s="37"/>
      <c r="JY3" s="37"/>
      <c r="JZ3" s="37"/>
      <c r="KA3" s="37"/>
      <c r="KB3" s="37" t="s">
        <v>52</v>
      </c>
      <c r="KC3" s="37"/>
      <c r="KD3" s="37"/>
      <c r="KE3" s="37"/>
      <c r="KF3" s="37"/>
      <c r="KG3" s="37"/>
      <c r="KH3" s="37"/>
      <c r="KI3" s="37"/>
      <c r="KJ3" s="37"/>
      <c r="KK3" s="37"/>
      <c r="KL3" s="39" t="s">
        <v>53</v>
      </c>
      <c r="KM3" s="39"/>
      <c r="KN3" s="39"/>
      <c r="KO3" s="39"/>
      <c r="KP3" s="39"/>
      <c r="KQ3" s="39"/>
      <c r="KR3" s="39" t="s">
        <v>54</v>
      </c>
      <c r="KS3" s="39"/>
      <c r="KT3" s="39"/>
      <c r="KU3" s="39"/>
      <c r="KV3" s="39"/>
      <c r="KW3" s="39"/>
      <c r="KX3" s="25" t="s">
        <v>16</v>
      </c>
      <c r="KY3" s="25" t="s">
        <v>17</v>
      </c>
      <c r="KZ3" s="40" t="s">
        <v>20</v>
      </c>
      <c r="LA3" s="43" t="s">
        <v>25</v>
      </c>
      <c r="LB3" s="43" t="s">
        <v>55</v>
      </c>
    </row>
    <row r="4" s="2" customFormat="1" ht="51" customHeight="1" spans="1:314">
      <c r="A4" s="7"/>
      <c r="B4" s="8"/>
      <c r="C4" s="7"/>
      <c r="D4" s="8"/>
      <c r="E4" s="7"/>
      <c r="F4" s="7"/>
      <c r="G4" s="7"/>
      <c r="H4" s="7"/>
      <c r="I4" s="7"/>
      <c r="J4" s="7"/>
      <c r="K4" s="7"/>
      <c r="L4" s="23"/>
      <c r="M4" s="2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32"/>
      <c r="Z4" s="32"/>
      <c r="AA4" s="32"/>
      <c r="AB4" s="32"/>
      <c r="AC4" s="32"/>
      <c r="AD4" s="32"/>
      <c r="AE4" s="32"/>
      <c r="AF4" s="32"/>
      <c r="AG4" s="32"/>
      <c r="AH4" s="32" t="s">
        <v>56</v>
      </c>
      <c r="AI4" s="32" t="s">
        <v>15</v>
      </c>
      <c r="AJ4" s="32" t="s">
        <v>16</v>
      </c>
      <c r="AK4" s="32" t="s">
        <v>57</v>
      </c>
      <c r="AL4" s="32" t="s">
        <v>18</v>
      </c>
      <c r="AM4" s="32" t="s">
        <v>19</v>
      </c>
      <c r="AN4" s="32" t="s">
        <v>20</v>
      </c>
      <c r="AO4" s="32" t="s">
        <v>9</v>
      </c>
      <c r="AP4" s="32" t="s">
        <v>21</v>
      </c>
      <c r="AQ4" s="32" t="s">
        <v>22</v>
      </c>
      <c r="AR4" s="32" t="s">
        <v>23</v>
      </c>
      <c r="AS4" s="32" t="s">
        <v>24</v>
      </c>
      <c r="AT4" s="32" t="s">
        <v>25</v>
      </c>
      <c r="AU4" s="32" t="s">
        <v>26</v>
      </c>
      <c r="AV4" s="32"/>
      <c r="AW4" s="32"/>
      <c r="AX4" s="32" t="s">
        <v>27</v>
      </c>
      <c r="AY4" s="32" t="s">
        <v>28</v>
      </c>
      <c r="AZ4" s="32" t="s">
        <v>29</v>
      </c>
      <c r="BA4" s="32" t="s">
        <v>30</v>
      </c>
      <c r="BB4" s="32" t="s">
        <v>31</v>
      </c>
      <c r="BC4" s="32" t="s">
        <v>56</v>
      </c>
      <c r="BD4" s="32" t="s">
        <v>15</v>
      </c>
      <c r="BE4" s="32" t="s">
        <v>16</v>
      </c>
      <c r="BF4" s="32" t="s">
        <v>57</v>
      </c>
      <c r="BG4" s="32" t="s">
        <v>18</v>
      </c>
      <c r="BH4" s="32" t="s">
        <v>19</v>
      </c>
      <c r="BI4" s="32" t="s">
        <v>20</v>
      </c>
      <c r="BJ4" s="32" t="s">
        <v>9</v>
      </c>
      <c r="BK4" s="32" t="s">
        <v>21</v>
      </c>
      <c r="BL4" s="32" t="s">
        <v>22</v>
      </c>
      <c r="BM4" s="32" t="s">
        <v>23</v>
      </c>
      <c r="BN4" s="32" t="s">
        <v>24</v>
      </c>
      <c r="BO4" s="32" t="s">
        <v>25</v>
      </c>
      <c r="BP4" s="32" t="s">
        <v>26</v>
      </c>
      <c r="BQ4" s="32"/>
      <c r="BR4" s="32"/>
      <c r="BS4" s="32" t="s">
        <v>27</v>
      </c>
      <c r="BT4" s="32" t="s">
        <v>28</v>
      </c>
      <c r="BU4" s="32" t="s">
        <v>29</v>
      </c>
      <c r="BV4" s="32" t="s">
        <v>30</v>
      </c>
      <c r="BW4" s="32" t="s">
        <v>31</v>
      </c>
      <c r="BX4" s="32" t="s">
        <v>56</v>
      </c>
      <c r="BY4" s="32" t="s">
        <v>15</v>
      </c>
      <c r="BZ4" s="32" t="s">
        <v>16</v>
      </c>
      <c r="CA4" s="32" t="s">
        <v>57</v>
      </c>
      <c r="CB4" s="32" t="s">
        <v>18</v>
      </c>
      <c r="CC4" s="32" t="s">
        <v>19</v>
      </c>
      <c r="CD4" s="32" t="s">
        <v>20</v>
      </c>
      <c r="CE4" s="32" t="s">
        <v>9</v>
      </c>
      <c r="CF4" s="32" t="s">
        <v>21</v>
      </c>
      <c r="CG4" s="32" t="s">
        <v>22</v>
      </c>
      <c r="CH4" s="32" t="s">
        <v>23</v>
      </c>
      <c r="CI4" s="32" t="s">
        <v>24</v>
      </c>
      <c r="CJ4" s="32" t="s">
        <v>25</v>
      </c>
      <c r="CK4" s="32" t="s">
        <v>26</v>
      </c>
      <c r="CL4" s="32"/>
      <c r="CM4" s="32"/>
      <c r="CN4" s="32" t="s">
        <v>27</v>
      </c>
      <c r="CO4" s="32" t="s">
        <v>28</v>
      </c>
      <c r="CP4" s="32" t="s">
        <v>29</v>
      </c>
      <c r="CQ4" s="32" t="s">
        <v>30</v>
      </c>
      <c r="CR4" s="32" t="s">
        <v>31</v>
      </c>
      <c r="CS4" s="32" t="s">
        <v>56</v>
      </c>
      <c r="CT4" s="32" t="s">
        <v>15</v>
      </c>
      <c r="CU4" s="32" t="s">
        <v>16</v>
      </c>
      <c r="CV4" s="32" t="s">
        <v>57</v>
      </c>
      <c r="CW4" s="32" t="s">
        <v>18</v>
      </c>
      <c r="CX4" s="32" t="s">
        <v>19</v>
      </c>
      <c r="CY4" s="32" t="s">
        <v>20</v>
      </c>
      <c r="CZ4" s="32" t="s">
        <v>9</v>
      </c>
      <c r="DA4" s="32" t="s">
        <v>21</v>
      </c>
      <c r="DB4" s="32" t="s">
        <v>22</v>
      </c>
      <c r="DC4" s="32" t="s">
        <v>23</v>
      </c>
      <c r="DD4" s="32" t="s">
        <v>24</v>
      </c>
      <c r="DE4" s="32" t="s">
        <v>25</v>
      </c>
      <c r="DF4" s="32" t="s">
        <v>26</v>
      </c>
      <c r="DG4" s="32"/>
      <c r="DH4" s="32"/>
      <c r="DI4" s="32" t="s">
        <v>27</v>
      </c>
      <c r="DJ4" s="32" t="s">
        <v>28</v>
      </c>
      <c r="DK4" s="32" t="s">
        <v>29</v>
      </c>
      <c r="DL4" s="32" t="s">
        <v>30</v>
      </c>
      <c r="DM4" s="32" t="s">
        <v>31</v>
      </c>
      <c r="DN4" s="32" t="s">
        <v>56</v>
      </c>
      <c r="DO4" s="32" t="s">
        <v>15</v>
      </c>
      <c r="DP4" s="32" t="s">
        <v>16</v>
      </c>
      <c r="DQ4" s="32" t="s">
        <v>57</v>
      </c>
      <c r="DR4" s="32" t="s">
        <v>18</v>
      </c>
      <c r="DS4" s="32" t="s">
        <v>19</v>
      </c>
      <c r="DT4" s="32" t="s">
        <v>20</v>
      </c>
      <c r="DU4" s="32" t="s">
        <v>9</v>
      </c>
      <c r="DV4" s="32" t="s">
        <v>21</v>
      </c>
      <c r="DW4" s="32" t="s">
        <v>22</v>
      </c>
      <c r="DX4" s="32" t="s">
        <v>23</v>
      </c>
      <c r="DY4" s="32" t="s">
        <v>24</v>
      </c>
      <c r="DZ4" s="32" t="s">
        <v>25</v>
      </c>
      <c r="EA4" s="32" t="s">
        <v>26</v>
      </c>
      <c r="EB4" s="32"/>
      <c r="EC4" s="32"/>
      <c r="ED4" s="32" t="s">
        <v>27</v>
      </c>
      <c r="EE4" s="32" t="s">
        <v>28</v>
      </c>
      <c r="EF4" s="32" t="s">
        <v>29</v>
      </c>
      <c r="EG4" s="32" t="s">
        <v>30</v>
      </c>
      <c r="EH4" s="32" t="s">
        <v>31</v>
      </c>
      <c r="EI4" s="32" t="s">
        <v>56</v>
      </c>
      <c r="EJ4" s="32" t="s">
        <v>15</v>
      </c>
      <c r="EK4" s="32" t="s">
        <v>16</v>
      </c>
      <c r="EL4" s="32" t="s">
        <v>57</v>
      </c>
      <c r="EM4" s="32" t="s">
        <v>18</v>
      </c>
      <c r="EN4" s="32" t="s">
        <v>19</v>
      </c>
      <c r="EO4" s="32" t="s">
        <v>20</v>
      </c>
      <c r="EP4" s="32" t="s">
        <v>9</v>
      </c>
      <c r="EQ4" s="32" t="s">
        <v>21</v>
      </c>
      <c r="ER4" s="32" t="s">
        <v>22</v>
      </c>
      <c r="ES4" s="32" t="s">
        <v>23</v>
      </c>
      <c r="ET4" s="32" t="s">
        <v>24</v>
      </c>
      <c r="EU4" s="32" t="s">
        <v>25</v>
      </c>
      <c r="EV4" s="32" t="s">
        <v>26</v>
      </c>
      <c r="EW4" s="32"/>
      <c r="EX4" s="32"/>
      <c r="EY4" s="32" t="s">
        <v>27</v>
      </c>
      <c r="EZ4" s="32" t="s">
        <v>28</v>
      </c>
      <c r="FA4" s="32" t="s">
        <v>29</v>
      </c>
      <c r="FB4" s="32" t="s">
        <v>30</v>
      </c>
      <c r="FC4" s="32" t="s">
        <v>31</v>
      </c>
      <c r="FD4" s="32" t="s">
        <v>56</v>
      </c>
      <c r="FE4" s="32" t="s">
        <v>15</v>
      </c>
      <c r="FF4" s="32" t="s">
        <v>16</v>
      </c>
      <c r="FG4" s="32" t="s">
        <v>57</v>
      </c>
      <c r="FH4" s="32" t="s">
        <v>18</v>
      </c>
      <c r="FI4" s="32" t="s">
        <v>19</v>
      </c>
      <c r="FJ4" s="32" t="s">
        <v>20</v>
      </c>
      <c r="FK4" s="32" t="s">
        <v>9</v>
      </c>
      <c r="FL4" s="32" t="s">
        <v>21</v>
      </c>
      <c r="FM4" s="32" t="s">
        <v>22</v>
      </c>
      <c r="FN4" s="32" t="s">
        <v>23</v>
      </c>
      <c r="FO4" s="32" t="s">
        <v>24</v>
      </c>
      <c r="FP4" s="32" t="s">
        <v>25</v>
      </c>
      <c r="FQ4" s="32" t="s">
        <v>26</v>
      </c>
      <c r="FR4" s="32"/>
      <c r="FS4" s="32"/>
      <c r="FT4" s="32" t="s">
        <v>27</v>
      </c>
      <c r="FU4" s="32" t="s">
        <v>28</v>
      </c>
      <c r="FV4" s="32" t="s">
        <v>29</v>
      </c>
      <c r="FW4" s="32" t="s">
        <v>30</v>
      </c>
      <c r="FX4" s="32" t="s">
        <v>31</v>
      </c>
      <c r="FY4" s="32" t="s">
        <v>56</v>
      </c>
      <c r="FZ4" s="32" t="s">
        <v>15</v>
      </c>
      <c r="GA4" s="32" t="s">
        <v>16</v>
      </c>
      <c r="GB4" s="32" t="s">
        <v>57</v>
      </c>
      <c r="GC4" s="32" t="s">
        <v>18</v>
      </c>
      <c r="GD4" s="32" t="s">
        <v>19</v>
      </c>
      <c r="GE4" s="32" t="s">
        <v>20</v>
      </c>
      <c r="GF4" s="32" t="s">
        <v>9</v>
      </c>
      <c r="GG4" s="32" t="s">
        <v>21</v>
      </c>
      <c r="GH4" s="32" t="s">
        <v>22</v>
      </c>
      <c r="GI4" s="32" t="s">
        <v>23</v>
      </c>
      <c r="GJ4" s="32" t="s">
        <v>24</v>
      </c>
      <c r="GK4" s="32" t="s">
        <v>25</v>
      </c>
      <c r="GL4" s="32" t="s">
        <v>26</v>
      </c>
      <c r="GM4" s="32"/>
      <c r="GN4" s="32"/>
      <c r="GO4" s="32" t="s">
        <v>27</v>
      </c>
      <c r="GP4" s="32" t="s">
        <v>28</v>
      </c>
      <c r="GQ4" s="32" t="s">
        <v>29</v>
      </c>
      <c r="GR4" s="32" t="s">
        <v>30</v>
      </c>
      <c r="GS4" s="32" t="s">
        <v>31</v>
      </c>
      <c r="GT4" s="32" t="s">
        <v>56</v>
      </c>
      <c r="GU4" s="32" t="s">
        <v>15</v>
      </c>
      <c r="GV4" s="32" t="s">
        <v>16</v>
      </c>
      <c r="GW4" s="32" t="s">
        <v>57</v>
      </c>
      <c r="GX4" s="32" t="s">
        <v>18</v>
      </c>
      <c r="GY4" s="32" t="s">
        <v>19</v>
      </c>
      <c r="GZ4" s="32" t="s">
        <v>20</v>
      </c>
      <c r="HA4" s="32" t="s">
        <v>9</v>
      </c>
      <c r="HB4" s="32" t="s">
        <v>21</v>
      </c>
      <c r="HC4" s="32" t="s">
        <v>22</v>
      </c>
      <c r="HD4" s="32" t="s">
        <v>23</v>
      </c>
      <c r="HE4" s="32" t="s">
        <v>24</v>
      </c>
      <c r="HF4" s="32" t="s">
        <v>25</v>
      </c>
      <c r="HG4" s="32" t="s">
        <v>26</v>
      </c>
      <c r="HH4" s="32"/>
      <c r="HI4" s="32"/>
      <c r="HJ4" s="32" t="s">
        <v>27</v>
      </c>
      <c r="HK4" s="32" t="s">
        <v>28</v>
      </c>
      <c r="HL4" s="32" t="s">
        <v>29</v>
      </c>
      <c r="HM4" s="32" t="s">
        <v>30</v>
      </c>
      <c r="HN4" s="32" t="s">
        <v>31</v>
      </c>
      <c r="HO4" s="32" t="s">
        <v>56</v>
      </c>
      <c r="HP4" s="32" t="s">
        <v>15</v>
      </c>
      <c r="HQ4" s="32" t="s">
        <v>16</v>
      </c>
      <c r="HR4" s="32" t="s">
        <v>57</v>
      </c>
      <c r="HS4" s="32" t="s">
        <v>18</v>
      </c>
      <c r="HT4" s="32" t="s">
        <v>19</v>
      </c>
      <c r="HU4" s="32" t="s">
        <v>20</v>
      </c>
      <c r="HV4" s="32" t="s">
        <v>9</v>
      </c>
      <c r="HW4" s="32" t="s">
        <v>21</v>
      </c>
      <c r="HX4" s="32" t="s">
        <v>22</v>
      </c>
      <c r="HY4" s="32" t="s">
        <v>23</v>
      </c>
      <c r="HZ4" s="32" t="s">
        <v>24</v>
      </c>
      <c r="IA4" s="32" t="s">
        <v>25</v>
      </c>
      <c r="IB4" s="32" t="s">
        <v>26</v>
      </c>
      <c r="IC4" s="32"/>
      <c r="ID4" s="32"/>
      <c r="IE4" s="32" t="s">
        <v>27</v>
      </c>
      <c r="IF4" s="32" t="s">
        <v>28</v>
      </c>
      <c r="IG4" s="32" t="s">
        <v>29</v>
      </c>
      <c r="IH4" s="32" t="s">
        <v>30</v>
      </c>
      <c r="II4" s="32" t="s">
        <v>31</v>
      </c>
      <c r="IJ4" s="32" t="s">
        <v>56</v>
      </c>
      <c r="IK4" s="32" t="s">
        <v>15</v>
      </c>
      <c r="IL4" s="32" t="s">
        <v>16</v>
      </c>
      <c r="IM4" s="32" t="s">
        <v>57</v>
      </c>
      <c r="IN4" s="32" t="s">
        <v>18</v>
      </c>
      <c r="IO4" s="32" t="s">
        <v>19</v>
      </c>
      <c r="IP4" s="32" t="s">
        <v>20</v>
      </c>
      <c r="IQ4" s="32" t="s">
        <v>9</v>
      </c>
      <c r="IR4" s="32" t="s">
        <v>21</v>
      </c>
      <c r="IS4" s="32" t="s">
        <v>22</v>
      </c>
      <c r="IT4" s="32" t="s">
        <v>23</v>
      </c>
      <c r="IU4" s="32" t="s">
        <v>24</v>
      </c>
      <c r="IV4" s="32" t="s">
        <v>25</v>
      </c>
      <c r="IW4" s="32" t="s">
        <v>26</v>
      </c>
      <c r="IX4" s="32"/>
      <c r="IY4" s="32"/>
      <c r="IZ4" s="32" t="s">
        <v>27</v>
      </c>
      <c r="JA4" s="32" t="s">
        <v>28</v>
      </c>
      <c r="JB4" s="32" t="s">
        <v>29</v>
      </c>
      <c r="JC4" s="32" t="s">
        <v>30</v>
      </c>
      <c r="JD4" s="32" t="s">
        <v>31</v>
      </c>
      <c r="JE4" s="32" t="s">
        <v>58</v>
      </c>
      <c r="JF4" s="32" t="s">
        <v>59</v>
      </c>
      <c r="JG4" s="32" t="s">
        <v>58</v>
      </c>
      <c r="JH4" s="32" t="s">
        <v>59</v>
      </c>
      <c r="JI4" s="32" t="s">
        <v>58</v>
      </c>
      <c r="JJ4" s="32" t="s">
        <v>59</v>
      </c>
      <c r="JK4" s="35" t="s">
        <v>60</v>
      </c>
      <c r="JL4" s="32" t="s">
        <v>61</v>
      </c>
      <c r="JM4" s="32" t="s">
        <v>62</v>
      </c>
      <c r="JN4" s="32" t="s">
        <v>63</v>
      </c>
      <c r="JO4" s="36"/>
      <c r="JP4" s="36"/>
      <c r="JQ4" s="36"/>
      <c r="JR4" s="38" t="s">
        <v>64</v>
      </c>
      <c r="JS4" s="38" t="s">
        <v>65</v>
      </c>
      <c r="JT4" s="38" t="s">
        <v>66</v>
      </c>
      <c r="JU4" s="38" t="s">
        <v>67</v>
      </c>
      <c r="JV4" s="38" t="s">
        <v>68</v>
      </c>
      <c r="JW4" s="38" t="s">
        <v>69</v>
      </c>
      <c r="JX4" s="38" t="s">
        <v>70</v>
      </c>
      <c r="JY4" s="38" t="s">
        <v>71</v>
      </c>
      <c r="JZ4" s="38" t="s">
        <v>38</v>
      </c>
      <c r="KA4" s="38" t="s">
        <v>72</v>
      </c>
      <c r="KB4" s="38" t="s">
        <v>64</v>
      </c>
      <c r="KC4" s="38" t="s">
        <v>65</v>
      </c>
      <c r="KD4" s="38" t="s">
        <v>66</v>
      </c>
      <c r="KE4" s="38" t="s">
        <v>67</v>
      </c>
      <c r="KF4" s="38" t="s">
        <v>68</v>
      </c>
      <c r="KG4" s="38" t="s">
        <v>69</v>
      </c>
      <c r="KH4" s="38" t="s">
        <v>70</v>
      </c>
      <c r="KI4" s="38" t="s">
        <v>71</v>
      </c>
      <c r="KJ4" s="38" t="s">
        <v>38</v>
      </c>
      <c r="KK4" s="38" t="s">
        <v>72</v>
      </c>
      <c r="KL4" s="38" t="s">
        <v>73</v>
      </c>
      <c r="KM4" s="38" t="s">
        <v>74</v>
      </c>
      <c r="KN4" s="38" t="s">
        <v>75</v>
      </c>
      <c r="KO4" s="38" t="s">
        <v>76</v>
      </c>
      <c r="KP4" s="38" t="s">
        <v>77</v>
      </c>
      <c r="KQ4" s="38" t="s">
        <v>78</v>
      </c>
      <c r="KR4" s="38" t="s">
        <v>73</v>
      </c>
      <c r="KS4" s="38" t="s">
        <v>74</v>
      </c>
      <c r="KT4" s="38" t="s">
        <v>75</v>
      </c>
      <c r="KU4" s="38" t="s">
        <v>76</v>
      </c>
      <c r="KV4" s="38" t="s">
        <v>77</v>
      </c>
      <c r="KW4" s="38" t="s">
        <v>78</v>
      </c>
      <c r="KX4" s="25"/>
      <c r="KY4" s="25"/>
      <c r="KZ4" s="40"/>
      <c r="LA4" s="43"/>
      <c r="LB4" s="43"/>
    </row>
    <row r="5" s="3" customFormat="1" ht="22.5" customHeight="1" spans="1:314">
      <c r="A5" s="9" t="s">
        <v>79</v>
      </c>
      <c r="B5" s="9" t="s">
        <v>80</v>
      </c>
      <c r="C5" s="9" t="s">
        <v>81</v>
      </c>
      <c r="D5" s="9" t="s">
        <v>82</v>
      </c>
      <c r="E5" s="9" t="s">
        <v>83</v>
      </c>
      <c r="F5" s="9" t="s">
        <v>84</v>
      </c>
      <c r="G5" s="9" t="s">
        <v>85</v>
      </c>
      <c r="H5" s="9"/>
      <c r="I5" s="9"/>
      <c r="J5" s="9"/>
      <c r="K5" s="9"/>
      <c r="L5" s="9"/>
      <c r="M5" s="9"/>
      <c r="N5" s="9" t="s">
        <v>86</v>
      </c>
      <c r="O5" s="9"/>
      <c r="P5" s="9" t="s">
        <v>87</v>
      </c>
      <c r="Q5" s="9" t="s">
        <v>88</v>
      </c>
      <c r="R5" s="9"/>
      <c r="S5" s="9"/>
      <c r="T5" s="9"/>
      <c r="U5" s="9"/>
      <c r="V5" s="9"/>
      <c r="W5" s="9"/>
      <c r="X5" s="9" t="s">
        <v>89</v>
      </c>
      <c r="Y5" s="9">
        <f t="shared" ref="Y5:AG5" si="0">AT5+BO5+CJ5+DE5+DZ5+EU5+FP5+GK5+HF5+IA5+IV5</f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58500</v>
      </c>
      <c r="AH5" s="9"/>
      <c r="AI5" s="9"/>
      <c r="AJ5" s="9"/>
      <c r="AK5" s="9"/>
      <c r="AL5" s="9"/>
      <c r="AM5" s="9"/>
      <c r="AN5" s="9"/>
      <c r="AO5" s="9">
        <v>120</v>
      </c>
      <c r="AP5" s="9"/>
      <c r="AQ5" s="9"/>
      <c r="AR5" s="9"/>
      <c r="AS5" s="9">
        <f>AI5*AK5*AL5</f>
        <v>0</v>
      </c>
      <c r="AT5" s="9"/>
      <c r="AU5" s="9"/>
      <c r="AV5" s="9"/>
      <c r="AW5" s="9"/>
      <c r="AX5" s="9"/>
      <c r="AY5" s="9"/>
      <c r="AZ5" s="9"/>
      <c r="BA5" s="9"/>
      <c r="BB5" s="9">
        <f>AS5+AT5+AU5+AX5+BA5</f>
        <v>0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>
        <f>BD5*BF5*BG5</f>
        <v>0</v>
      </c>
      <c r="BO5" s="9"/>
      <c r="BP5" s="9"/>
      <c r="BQ5" s="9"/>
      <c r="BR5" s="9"/>
      <c r="BS5" s="9"/>
      <c r="BT5" s="9"/>
      <c r="BU5" s="9"/>
      <c r="BV5" s="9"/>
      <c r="BW5" s="9">
        <f>BN5+BO5+BP5+BS5+BV5</f>
        <v>0</v>
      </c>
      <c r="BX5" s="9"/>
      <c r="BY5" s="9"/>
      <c r="BZ5" s="9"/>
      <c r="CA5" s="9"/>
      <c r="CB5" s="9"/>
      <c r="CC5" s="9"/>
      <c r="CD5" s="9"/>
      <c r="CE5" s="9">
        <v>120</v>
      </c>
      <c r="CF5" s="9"/>
      <c r="CG5" s="9"/>
      <c r="CH5" s="9"/>
      <c r="CI5" s="9">
        <f>BY5*CA5*CB5</f>
        <v>0</v>
      </c>
      <c r="CJ5" s="9"/>
      <c r="CK5" s="9"/>
      <c r="CL5" s="9"/>
      <c r="CM5" s="9"/>
      <c r="CN5" s="9"/>
      <c r="CO5" s="9"/>
      <c r="CP5" s="9"/>
      <c r="CQ5" s="9"/>
      <c r="CR5" s="9">
        <f>CI5+CJ5+CK5+CN5+CQ5</f>
        <v>0</v>
      </c>
      <c r="CS5" s="9"/>
      <c r="CT5" s="9"/>
      <c r="CU5" s="9"/>
      <c r="CV5" s="9"/>
      <c r="CW5" s="9"/>
      <c r="CX5" s="9"/>
      <c r="CY5" s="9"/>
      <c r="CZ5" s="9">
        <v>120</v>
      </c>
      <c r="DA5" s="9"/>
      <c r="DB5" s="9"/>
      <c r="DC5" s="9"/>
      <c r="DD5" s="9">
        <f>CT5*CV5*CW5</f>
        <v>0</v>
      </c>
      <c r="DE5" s="9"/>
      <c r="DF5" s="9"/>
      <c r="DG5" s="9"/>
      <c r="DH5" s="9"/>
      <c r="DI5" s="9"/>
      <c r="DJ5" s="9"/>
      <c r="DK5" s="9"/>
      <c r="DL5" s="9"/>
      <c r="DM5" s="9">
        <f>DD5+DE5+DF5+DI5+DL5</f>
        <v>0</v>
      </c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>
        <f>DO5*DQ5*DR5</f>
        <v>0</v>
      </c>
      <c r="DZ5" s="9"/>
      <c r="EA5" s="9"/>
      <c r="EB5" s="9"/>
      <c r="EC5" s="9"/>
      <c r="ED5" s="9"/>
      <c r="EE5" s="9"/>
      <c r="EF5" s="9"/>
      <c r="EG5" s="9"/>
      <c r="EH5" s="9">
        <f>DY5+DZ5+EA5+ED5+EG5</f>
        <v>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>
        <f>EJ5*EL5*EM5</f>
        <v>0</v>
      </c>
      <c r="EU5" s="9"/>
      <c r="EV5" s="9"/>
      <c r="EW5" s="9"/>
      <c r="EX5" s="9"/>
      <c r="EY5" s="9"/>
      <c r="EZ5" s="9"/>
      <c r="FA5" s="9"/>
      <c r="FB5" s="9"/>
      <c r="FC5" s="9">
        <f>ET5+EU5+EV5+EY5+FB5</f>
        <v>0</v>
      </c>
      <c r="FD5" s="9" t="s">
        <v>38</v>
      </c>
      <c r="FE5" s="9">
        <v>50</v>
      </c>
      <c r="FF5" s="9"/>
      <c r="FG5" s="9">
        <v>1300</v>
      </c>
      <c r="FH5" s="9">
        <v>0.9</v>
      </c>
      <c r="FI5" s="9"/>
      <c r="FJ5" s="9"/>
      <c r="FK5" s="9">
        <v>120</v>
      </c>
      <c r="FL5" s="9"/>
      <c r="FM5" s="9"/>
      <c r="FN5" s="9"/>
      <c r="FO5" s="9">
        <f>FE5*FG5*FH5</f>
        <v>58500</v>
      </c>
      <c r="FP5" s="9"/>
      <c r="FQ5" s="9"/>
      <c r="FR5" s="9"/>
      <c r="FS5" s="9"/>
      <c r="FT5" s="9"/>
      <c r="FU5" s="9"/>
      <c r="FV5" s="9"/>
      <c r="FW5" s="9"/>
      <c r="FX5" s="9">
        <f>FO5+FP5+FQ5+FT5+FW5</f>
        <v>58500</v>
      </c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>
        <f>FZ5*GB5*GC5</f>
        <v>0</v>
      </c>
      <c r="GK5" s="9"/>
      <c r="GL5" s="9"/>
      <c r="GM5" s="9"/>
      <c r="GN5" s="9"/>
      <c r="GO5" s="9"/>
      <c r="GP5" s="9"/>
      <c r="GQ5" s="9"/>
      <c r="GR5" s="9"/>
      <c r="GS5" s="9">
        <f>GJ5+GK5+GL5+GO5+GR5</f>
        <v>0</v>
      </c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>
        <f>GU5*GW5*GX5</f>
        <v>0</v>
      </c>
      <c r="HF5" s="9"/>
      <c r="HG5" s="9"/>
      <c r="HH5" s="9"/>
      <c r="HI5" s="9"/>
      <c r="HJ5" s="9"/>
      <c r="HK5" s="9"/>
      <c r="HL5" s="9"/>
      <c r="HM5" s="9"/>
      <c r="HN5" s="9">
        <f>HE5+HF5+HG5+HJ5+HM5</f>
        <v>0</v>
      </c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>
        <f>HP5*HR5*HS5</f>
        <v>0</v>
      </c>
      <c r="IA5" s="9"/>
      <c r="IB5" s="9"/>
      <c r="IC5" s="9"/>
      <c r="ID5" s="9"/>
      <c r="IE5" s="9"/>
      <c r="IF5" s="9"/>
      <c r="IG5" s="9"/>
      <c r="IH5" s="9"/>
      <c r="II5" s="9">
        <f>HZ5+IA5+IB5+IE5+IH5</f>
        <v>0</v>
      </c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>
        <f>IK5*IM5*IN5</f>
        <v>0</v>
      </c>
      <c r="IV5" s="9"/>
      <c r="IW5" s="9"/>
      <c r="IX5" s="9"/>
      <c r="IY5" s="9"/>
      <c r="IZ5" s="9"/>
      <c r="JA5" s="9"/>
      <c r="JB5" s="9"/>
      <c r="JC5" s="9"/>
      <c r="JD5" s="9">
        <f>IU5+IV5+IW5+IZ5+JC5</f>
        <v>0</v>
      </c>
      <c r="JE5" s="9">
        <f>SUM(GJ5,HE5,HZ5,IU5)</f>
        <v>0</v>
      </c>
      <c r="JF5" s="9">
        <f>SUM(AS5,BN5,CI5,DD5,DY5,ET5,FO5)</f>
        <v>58500</v>
      </c>
      <c r="JG5" s="9">
        <f>SUM(GL5,HG5,IB5,IW5)</f>
        <v>0</v>
      </c>
      <c r="JH5" s="9">
        <f>SUM(AU5,BP5,CK5,DF5,EA5,EV5,FQ5)</f>
        <v>0</v>
      </c>
      <c r="JI5" s="9">
        <f>SUM(GO5,HJ5,IE5,IZ5)</f>
        <v>0</v>
      </c>
      <c r="JJ5" s="9">
        <f>SUM(AX5,BS5,CN5,DI5,ED5,EY5,FT5)</f>
        <v>0</v>
      </c>
      <c r="JK5" s="9">
        <f>AF5</f>
        <v>0</v>
      </c>
      <c r="JL5" s="9">
        <f>AD5</f>
        <v>0</v>
      </c>
      <c r="JM5" s="9">
        <f>AZ5+FA5</f>
        <v>0</v>
      </c>
      <c r="JN5" s="9">
        <f>FV5+GQ5+HL5+IG5+JB5</f>
        <v>0</v>
      </c>
      <c r="JO5" s="9">
        <f>X5-JE5-JF5</f>
        <v>-47916</v>
      </c>
      <c r="JP5" s="9">
        <f>Z5-JG5-JH5</f>
        <v>0</v>
      </c>
      <c r="JQ5" s="9">
        <f>AC5-JI5-JJ5</f>
        <v>0</v>
      </c>
      <c r="JR5" s="9">
        <f>BD5</f>
        <v>0</v>
      </c>
      <c r="JS5" s="9">
        <f>BY5</f>
        <v>0</v>
      </c>
      <c r="JT5" s="9">
        <f>CT5</f>
        <v>0</v>
      </c>
      <c r="JU5" s="9">
        <f>FZ5</f>
        <v>0</v>
      </c>
      <c r="JV5" s="9">
        <f>GU5</f>
        <v>0</v>
      </c>
      <c r="JW5" s="9">
        <f>HP5</f>
        <v>0</v>
      </c>
      <c r="JX5" s="9">
        <f>IK5</f>
        <v>0</v>
      </c>
      <c r="JY5" s="9">
        <f>AI5+EJ5</f>
        <v>0</v>
      </c>
      <c r="JZ5" s="9">
        <f>FE5</f>
        <v>50</v>
      </c>
      <c r="KA5" s="9">
        <f>DO5</f>
        <v>0</v>
      </c>
      <c r="KB5" s="9">
        <f>BE5</f>
        <v>0</v>
      </c>
      <c r="KC5" s="9">
        <f>BZ5</f>
        <v>0</v>
      </c>
      <c r="KD5" s="9">
        <f>CU5</f>
        <v>0</v>
      </c>
      <c r="KE5" s="9">
        <f>GA5</f>
        <v>0</v>
      </c>
      <c r="KF5" s="9">
        <f>GV5</f>
        <v>0</v>
      </c>
      <c r="KG5" s="9">
        <f>HQ5</f>
        <v>0</v>
      </c>
      <c r="KH5" s="9">
        <f>IL5</f>
        <v>0</v>
      </c>
      <c r="KI5" s="9">
        <f>AJ5+EK5</f>
        <v>0</v>
      </c>
      <c r="KJ5" s="9">
        <f>FF5</f>
        <v>0</v>
      </c>
      <c r="KK5" s="9">
        <f>DP5</f>
        <v>0</v>
      </c>
      <c r="KL5" s="9">
        <f>IF(ISERROR(FIND("初级",#REF!)),0,N5)</f>
        <v>0</v>
      </c>
      <c r="KM5" s="9">
        <f>IF(ISERROR(FIND("中级",#REF!)),0,N5)</f>
        <v>0</v>
      </c>
      <c r="KN5" s="9">
        <f>IF(ISERROR(FIND("高级",#REF!)),0,N5)</f>
        <v>0</v>
      </c>
      <c r="KO5" s="9">
        <f>IF(ISERROR(FIND("技师",#REF!)),0,N5)</f>
        <v>0</v>
      </c>
      <c r="KP5" s="9">
        <f>IF(ISERROR(FIND("高技",#REF!)),0,N5)</f>
        <v>0</v>
      </c>
      <c r="KQ5" s="9">
        <f>IF(ISERROR(FIND("专项",#REF!)),0,N5)</f>
        <v>0</v>
      </c>
      <c r="KR5" s="9">
        <f>IF(ISERROR(FIND("初级",#REF!)),0,O5)</f>
        <v>0</v>
      </c>
      <c r="KS5" s="9">
        <f>IF(ISERROR(FIND("中级",#REF!)),0,O5)</f>
        <v>0</v>
      </c>
      <c r="KT5" s="9">
        <f>IF(ISERROR(FIND("高级",#REF!)),0,O5)</f>
        <v>0</v>
      </c>
      <c r="KU5" s="9">
        <f>IF(ISERROR(FIND("技师",#REF!)),0,O5)</f>
        <v>0</v>
      </c>
      <c r="KV5" s="9">
        <f>IF(ISERROR(FIND("高技",#REF!)),0,O5)</f>
        <v>0</v>
      </c>
      <c r="KW5" s="9">
        <f>IF(ISERROR(FIND("专项",#REF!)),0,O5)</f>
        <v>0</v>
      </c>
      <c r="KX5" s="9" t="s">
        <v>86</v>
      </c>
      <c r="KY5" s="9" t="s">
        <v>90</v>
      </c>
      <c r="KZ5" s="9" t="s">
        <v>91</v>
      </c>
      <c r="LA5" s="9" t="s">
        <v>92</v>
      </c>
      <c r="LB5" s="9" t="s">
        <v>93</v>
      </c>
    </row>
    <row r="6" spans="1:314">
      <c r="A6" s="10"/>
      <c r="B6" s="10"/>
      <c r="C6" s="11"/>
      <c r="D6" s="12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</row>
    <row r="7" spans="1:314">
      <c r="A7" s="13"/>
      <c r="B7" s="14"/>
      <c r="C7" s="13"/>
      <c r="D7" s="15"/>
      <c r="E7" s="15"/>
      <c r="F7" s="15"/>
      <c r="G7" s="15"/>
      <c r="H7" s="16"/>
      <c r="I7" s="26"/>
      <c r="J7" s="10"/>
      <c r="K7" s="10"/>
      <c r="L7" s="10"/>
      <c r="M7" s="10"/>
      <c r="N7" s="10"/>
      <c r="O7" s="10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10"/>
      <c r="LA7" s="10"/>
      <c r="LB7" s="10"/>
    </row>
    <row r="8" spans="1:314">
      <c r="A8" s="13"/>
      <c r="B8" s="14"/>
      <c r="C8" s="13"/>
      <c r="D8" s="17"/>
      <c r="E8" s="18"/>
      <c r="F8" s="18"/>
      <c r="G8" s="18"/>
      <c r="H8" s="18"/>
      <c r="I8" s="2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</row>
    <row r="9" spans="1:314">
      <c r="A9" s="13"/>
      <c r="B9" s="14"/>
      <c r="C9" s="13"/>
      <c r="D9" s="17"/>
      <c r="E9" s="18"/>
      <c r="F9" s="18"/>
      <c r="G9" s="18"/>
      <c r="H9" s="18"/>
      <c r="I9" s="28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</row>
    <row r="10" spans="1:314">
      <c r="A10" s="13"/>
      <c r="B10" s="14"/>
      <c r="C10" s="13"/>
      <c r="D10" s="16"/>
      <c r="E10" s="16"/>
      <c r="F10" s="18"/>
      <c r="G10" s="18"/>
      <c r="H10" s="18"/>
      <c r="I10" s="10"/>
      <c r="J10" s="10"/>
      <c r="K10" s="10"/>
      <c r="L10" s="10"/>
      <c r="M10" s="10"/>
      <c r="N10" s="10"/>
      <c r="O10" s="10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41"/>
      <c r="KZ10" s="10"/>
      <c r="LA10" s="10"/>
      <c r="LB10" s="10"/>
    </row>
    <row r="11" ht="15.75" spans="1:314">
      <c r="A11" s="19"/>
      <c r="B11" s="20"/>
      <c r="C11" s="21"/>
      <c r="D11" s="22"/>
      <c r="E11" s="21"/>
      <c r="F11" s="21"/>
      <c r="G11" s="21"/>
      <c r="H11" s="21"/>
      <c r="I11" s="3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</row>
    <row r="12" ht="14.25" spans="1:314">
      <c r="A12" s="10"/>
      <c r="B12" s="10"/>
      <c r="C12" s="11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LB12" s="44"/>
    </row>
    <row r="15" spans="313:313">
      <c r="LA15" s="45"/>
    </row>
    <row r="23" spans="24:24">
      <c r="X23" t="s">
        <v>94</v>
      </c>
    </row>
    <row r="25" spans="14:14">
      <c r="N25" t="s">
        <v>95</v>
      </c>
    </row>
  </sheetData>
  <autoFilter xmlns:etc="http://www.wps.cn/officeDocument/2017/etCustomData" ref="A4:KW5" etc:filterBottomFollowUsedRange="0">
    <extLst/>
  </autoFilter>
  <mergeCells count="65">
    <mergeCell ref="A1:LB1"/>
    <mergeCell ref="AH3:BB3"/>
    <mergeCell ref="BC3:BW3"/>
    <mergeCell ref="BX3:CR3"/>
    <mergeCell ref="CS3:DM3"/>
    <mergeCell ref="DN3:EH3"/>
    <mergeCell ref="EI3:FC3"/>
    <mergeCell ref="FD3:FX3"/>
    <mergeCell ref="FY3:GS3"/>
    <mergeCell ref="GT3:HN3"/>
    <mergeCell ref="HO3:II3"/>
    <mergeCell ref="IJ3:JD3"/>
    <mergeCell ref="JE3:JF3"/>
    <mergeCell ref="JG3:JH3"/>
    <mergeCell ref="JI3:JJ3"/>
    <mergeCell ref="JL3:JN3"/>
    <mergeCell ref="JR3:KA3"/>
    <mergeCell ref="KB3:KK3"/>
    <mergeCell ref="KL3:KQ3"/>
    <mergeCell ref="KR3:KW3"/>
    <mergeCell ref="D7:G7"/>
    <mergeCell ref="P7:KY7"/>
    <mergeCell ref="E10:G10"/>
    <mergeCell ref="Q10:X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JO3:JO4"/>
    <mergeCell ref="JP3:JP4"/>
    <mergeCell ref="JQ3:JQ4"/>
    <mergeCell ref="KX3:KX4"/>
    <mergeCell ref="KY3:KY4"/>
    <mergeCell ref="KZ3:KZ4"/>
    <mergeCell ref="LA3:LA4"/>
    <mergeCell ref="LB3:LB4"/>
  </mergeCells>
  <pageMargins left="0.699305555555556" right="0.699305555555556" top="0.75" bottom="0.75" header="0.3" footer="0.3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宁河区10月份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杉杉</cp:lastModifiedBy>
  <dcterms:created xsi:type="dcterms:W3CDTF">2019-08-22T03:40:00Z</dcterms:created>
  <cp:lastPrinted>2021-03-07T23:52:00Z</cp:lastPrinted>
  <dcterms:modified xsi:type="dcterms:W3CDTF">2025-09-23T08:50:10Z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FA2985D140FC49C0B76BED50555FC512_12</vt:lpwstr>
  </property>
</Properties>
</file>